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14505" yWindow="45" windowWidth="14310" windowHeight="14595"/>
  </bookViews>
  <sheets>
    <sheet name="SOPS" sheetId="1" r:id="rId1"/>
    <sheet name="Kategorie monitoringu" sheetId="3" state="hidden" r:id="rId2"/>
    <sheet name="hide" sheetId="4" state="hidden" r:id="rId3"/>
    <sheet name="změny" sheetId="5" r:id="rId4"/>
  </sheets>
  <definedNames>
    <definedName name="_FilterDatabase" localSheetId="2" hidden="1">hide!$A$1:$L$4</definedName>
    <definedName name="_FilterDatabase" localSheetId="1" hidden="1">'Kategorie monitoringu'!$A$1:$A$25</definedName>
    <definedName name="_FilterDatabase" localSheetId="0" hidden="1">SOPS!$A$12:$L$12</definedName>
    <definedName name="_xlnm._FilterDatabase" localSheetId="0" hidden="1">SOPS!$A$10:$L$310</definedName>
    <definedName name="_xlnm.Print_Area" localSheetId="0">SOPS!$B$1:$L$311</definedName>
    <definedName name="Print_Area" localSheetId="0">SOPS!$B$1:$L$164</definedName>
    <definedName name="Print_Titles" localSheetId="0">SOPS!$9:$12</definedName>
  </definedNames>
  <calcPr calcId="145621"/>
</workbook>
</file>

<file path=xl/calcChain.xml><?xml version="1.0" encoding="utf-8"?>
<calcChain xmlns="http://schemas.openxmlformats.org/spreadsheetml/2006/main">
  <c r="L286" i="1" l="1"/>
  <c r="J286" i="1"/>
  <c r="L290" i="1" l="1"/>
  <c r="J290" i="1"/>
  <c r="L282" i="1"/>
  <c r="J282" i="1"/>
  <c r="L270" i="1"/>
  <c r="J270" i="1"/>
  <c r="L266" i="1"/>
  <c r="J266" i="1"/>
  <c r="L306" i="1" l="1"/>
  <c r="J306" i="1"/>
  <c r="L302" i="1"/>
  <c r="J302" i="1"/>
  <c r="J311" i="1" s="1"/>
  <c r="L294" i="1"/>
  <c r="J294" i="1"/>
  <c r="L278" i="1"/>
  <c r="J278" i="1"/>
  <c r="J299" i="1" s="1"/>
  <c r="L274" i="1"/>
  <c r="J274" i="1"/>
  <c r="L258" i="1"/>
  <c r="J258" i="1"/>
  <c r="L254" i="1"/>
  <c r="J254" i="1"/>
  <c r="L250" i="1"/>
  <c r="J250" i="1"/>
  <c r="L242" i="1"/>
  <c r="J242" i="1"/>
  <c r="L238" i="1"/>
  <c r="J238" i="1"/>
  <c r="L230" i="1"/>
  <c r="J230" i="1"/>
  <c r="L226" i="1"/>
  <c r="J226" i="1"/>
  <c r="L222" i="1"/>
  <c r="J222" i="1"/>
  <c r="L218" i="1"/>
  <c r="J218" i="1"/>
  <c r="L210" i="1"/>
  <c r="L215" i="1" s="1"/>
  <c r="J210" i="1"/>
  <c r="J215" i="1" s="1"/>
  <c r="L202" i="1"/>
  <c r="J202" i="1"/>
  <c r="L198" i="1"/>
  <c r="J198" i="1"/>
  <c r="L194" i="1"/>
  <c r="J194" i="1"/>
  <c r="L190" i="1"/>
  <c r="J190" i="1"/>
  <c r="L186" i="1"/>
  <c r="J186" i="1"/>
  <c r="L182" i="1"/>
  <c r="J182" i="1"/>
  <c r="L178" i="1"/>
  <c r="J178" i="1"/>
  <c r="L174" i="1"/>
  <c r="J174" i="1"/>
  <c r="L170" i="1"/>
  <c r="J170" i="1"/>
  <c r="L166" i="1"/>
  <c r="J166" i="1"/>
  <c r="L162" i="1"/>
  <c r="J162" i="1"/>
  <c r="L154" i="1"/>
  <c r="J154" i="1"/>
  <c r="L150" i="1"/>
  <c r="J150" i="1"/>
  <c r="L146" i="1"/>
  <c r="J146" i="1"/>
  <c r="L142" i="1"/>
  <c r="J142" i="1"/>
  <c r="L138" i="1"/>
  <c r="J138" i="1"/>
  <c r="L134" i="1"/>
  <c r="J134" i="1"/>
  <c r="L126" i="1"/>
  <c r="J126" i="1"/>
  <c r="L122" i="1"/>
  <c r="J122" i="1"/>
  <c r="L118" i="1"/>
  <c r="J118" i="1"/>
  <c r="L114" i="1"/>
  <c r="J114" i="1"/>
  <c r="L110" i="1"/>
  <c r="J110" i="1"/>
  <c r="L106" i="1"/>
  <c r="J106" i="1"/>
  <c r="L102" i="1"/>
  <c r="J102" i="1"/>
  <c r="L98" i="1"/>
  <c r="J98" i="1"/>
  <c r="L94" i="1"/>
  <c r="J94" i="1"/>
  <c r="L90" i="1"/>
  <c r="J90" i="1"/>
  <c r="L86" i="1"/>
  <c r="J86" i="1"/>
  <c r="L82" i="1"/>
  <c r="J82" i="1"/>
  <c r="L78" i="1"/>
  <c r="J78" i="1"/>
  <c r="L74" i="1"/>
  <c r="J74" i="1"/>
  <c r="L70" i="1"/>
  <c r="J70" i="1"/>
  <c r="L66" i="1"/>
  <c r="J66" i="1"/>
  <c r="L62" i="1"/>
  <c r="J62" i="1"/>
  <c r="L58" i="1"/>
  <c r="J58" i="1"/>
  <c r="L50" i="1"/>
  <c r="J50" i="1"/>
  <c r="L46" i="1"/>
  <c r="J46" i="1"/>
  <c r="L42" i="1"/>
  <c r="J42" i="1"/>
  <c r="L38" i="1"/>
  <c r="J38" i="1"/>
  <c r="L34" i="1"/>
  <c r="J34" i="1"/>
  <c r="L30" i="1"/>
  <c r="J30" i="1"/>
  <c r="L22" i="1"/>
  <c r="J22" i="1"/>
  <c r="L18" i="1"/>
  <c r="J18" i="1"/>
  <c r="L14" i="1"/>
  <c r="J14" i="1"/>
  <c r="J55" i="1" l="1"/>
  <c r="J263" i="1"/>
  <c r="J131" i="1"/>
  <c r="J27" i="1"/>
  <c r="L311" i="1"/>
  <c r="J159" i="1"/>
  <c r="J207" i="1"/>
  <c r="L159" i="1"/>
  <c r="L27" i="1"/>
  <c r="L299" i="1"/>
  <c r="J247" i="1"/>
  <c r="J235" i="1"/>
  <c r="L235" i="1"/>
  <c r="L247" i="1"/>
  <c r="L131" i="1"/>
  <c r="L263" i="1"/>
  <c r="L55" i="1"/>
  <c r="L207" i="1"/>
  <c r="L1" i="4"/>
  <c r="K2" i="1" l="1"/>
  <c r="L9" i="1"/>
  <c r="B9" i="1"/>
  <c r="L1" i="1" l="1"/>
  <c r="K9" i="1" l="1"/>
  <c r="F5"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<sst xmlns="http://schemas.openxmlformats.org/spreadsheetml/2006/main" count="754" uniqueCount="278">
  <si>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</si>
  <si>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</si>
  <si>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</si>
  <si>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</si>
  <si>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</si>
  <si>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</si>
  <si>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</si>
  <si>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</si>
  <si>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</si>
  <si>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</si>
  <si>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</si>
  <si>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</si>
  <si>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</si>
  <si>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</si>
  <si>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</si>
  <si>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</si>
  <si>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</si>
  <si>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</si>
  <si>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</si>
  <si>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</si>
  <si>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ISPROFIN:</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</si>
  <si>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</si>
  <si>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</si>
  <si>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</si>
  <si>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</si>
  <si>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</si>
  <si>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</si>
  <si>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</si>
  <si>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</si>
  <si>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</si>
  <si>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</si>
  <si>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</si>
  <si>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</si>
  <si>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</si>
  <si>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</si>
  <si>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</si>
  <si>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</si>
  <si>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</si>
  <si>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</si>
  <si>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</si>
  <si>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</si>
  <si>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</si>
  <si>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</si>
  <si>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</si>
  <si>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</si>
  <si>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</si>
  <si>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</si>
  <si>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</si>
  <si>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</si>
  <si>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</si>
  <si>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</si>
  <si>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</si>
  <si>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</si>
  <si>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</si>
  <si>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</si>
  <si>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</si>
  <si>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</si>
  <si>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</si>
  <si>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</si>
  <si>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</si>
  <si>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</si>
  <si>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</si>
  <si>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</si>
  <si>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</si>
  <si>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</si>
  <si>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</si>
  <si>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</si>
  <si>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</si>
  <si>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</si>
  <si>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</si>
  <si>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</si>
  <si>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</si>
  <si>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</si>
  <si>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</si>
  <si>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</si>
  <si>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</si>
  <si>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</si>
  <si>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</si>
  <si>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</si>
  <si>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</si>
  <si>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</si>
  <si>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</si>
  <si>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</si>
  <si>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</si>
  <si>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</si>
  <si>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</si>
  <si>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</si>
  <si>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</si>
  <si>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</si>
  <si>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</si>
  <si>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</si>
  <si>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</si>
  <si>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</si>
  <si>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</si>
  <si>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</si>
  <si>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</si>
  <si>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Optimalizace traťového úseku Mstětice (mimo) – Praha-Vysočany (včetně)</t>
  </si>
  <si>
    <t>5003520028</t>
  </si>
  <si>
    <t>SO 10-20-01</t>
  </si>
  <si>
    <t>Výh. Skály - Praha Vysočany, železniční most v ev. km 11,614</t>
  </si>
  <si>
    <t>Mosty, propustky a zdi</t>
  </si>
  <si>
    <t>D</t>
  </si>
  <si>
    <t>Díl:</t>
  </si>
  <si>
    <t>Poplatky za likvidaci odpadů</t>
  </si>
  <si>
    <t xml:space="preserve">P </t>
  </si>
  <si>
    <t>OTSKP-ŽS</t>
  </si>
  <si>
    <t>POPLATKY ZA LIKVIDACŮ ODPADŮ NEKONTAMINOVANÝCH - 17 05 04  VYTĚŽENÉ ZEMINY A HORNINY -  I. TŘÍDA - TĚŽITELNOSTI</t>
  </si>
  <si>
    <t>T</t>
  </si>
  <si>
    <t>1: přebytek výkopu; 3774,136*1,9</t>
  </si>
  <si>
    <t>Technická specifikace položky odpovídá příslušné cenové soustavě</t>
  </si>
  <si>
    <t>POPLATKY ZA LIKVIDACŮ ODPADŮ NEKONTAMINOVANÝCH - 17 01 01  BETON Z DEMOLIC OBJEKTŮ, ZÁKLADŮ TV</t>
  </si>
  <si>
    <t>1: viz položka 966165; 23,5*2,5</t>
  </si>
  <si>
    <t>POPLATKY ZA LIKVIDACŮ ODPADŮ NEKONTAMINOVANÝCH - 17 05 04  KAMENNÁ SUŤ</t>
  </si>
  <si>
    <t>1: viz položka 966135; 392*2,49</t>
  </si>
  <si>
    <t>VYKOPÁVKY ZE ZEMNÍKŮ A SKLÁDEK TŘ. I, ODVOZ DO 20KM</t>
  </si>
  <si>
    <t>M3</t>
  </si>
  <si>
    <t>1: ornice; 476,092*0,2</t>
  </si>
  <si>
    <t>HLOUBENÍ JAM ZAPAŽ I NEPAŽ TŘ. I, ODVOZ DO 20KM</t>
  </si>
  <si>
    <t>1: viz Výkopy.xlsx_x000D_
2: objem výkopů 1. etapa; 2235,434_x000D_
3: objem výkopů 2. etapa; 1538,702</t>
  </si>
  <si>
    <t>ULOŽENÍ SYPANINY DO NÁSYPŮ A NA SKLÁDKY BEZ ZHUTNĚNÍ</t>
  </si>
  <si>
    <t>1: přebytek výkopu; 3774,136</t>
  </si>
  <si>
    <t>ROZPROSTŘENÍ ORNICE VE SVAHU V TL DO 0,20M</t>
  </si>
  <si>
    <t>M2</t>
  </si>
  <si>
    <t>1: viz Výkopy.xlsx_x000D_
2: etapa 1; 161,911*1,2_x000D_
3: etapa 2; 234,832*1,2</t>
  </si>
  <si>
    <t>ZALOŽENÍ TRÁVNÍKU HYDROOSEVEM NA ORNICI</t>
  </si>
  <si>
    <t>OŠETŘOVÁNÍ TRÁVNÍKU</t>
  </si>
  <si>
    <t>Základy</t>
  </si>
  <si>
    <t>SANAČNÍ VRSTVY Z KAMENIVA DRCENÉHO</t>
  </si>
  <si>
    <t>1: viz SVI.xls_x000D_
2: SVI_NK_x000D_
3: štěrkodrť 16/32, ochrana drenážní trubky; 13,7_x000D_
_x000D_
4: SVI_křídla_x000D_
5: štěrkodrť 16/32, ochrana drenážní trubky; 4,8</t>
  </si>
  <si>
    <t>ZÁPOROVÉ PAŽENÍ Z KOVU DOČASNÉ</t>
  </si>
  <si>
    <t>1: mikrozáporové pažení - 1. etapa_x000D_
2: převázka U200; 1,3*64*0,0253_x000D_
3: převázka U200; 4,3*6*0,0253_x000D_
4: převázka U240; 1,3*40*0,0332_x000D_
5: mikrozápora HEB160; 889,5*0,0426_x000D_
6: drobné ocelové konstrukce (10%); 4296,919*0,001_x000D_
7: podchycení stávající nosné konstrukce - 1. etapa_x000D_
8: převázka U200; 6,2*4*0,0253_x000D_
9: převázka U300; 6,2*1*0,0462_x000D_
10: TR108/16; 14,64*0,0363_x000D_
11: jakl 100x100x10; 1,5*6*0,02439_x000D_
12: štětovnice Larsen IIIn; 1*6,2*0,0622_x000D_
13: korýtková výztuž TH36; 6,9*4*0,0359_x000D_
14: drobné ocelové konstrukce (10%); 359,66*0,001_x000D_
15: zápory vrtané do stávající konstrukce_x000D_
16: TR108/16; 14,64*0,0363_x000D_
17: mikrozáporové pažení - 2. etapa_x000D_
18: převázka U200; 1,3*12*0,0253_x000D_
19: převázka U200; 3,3*4*0,0253_x000D_
20: převázka U200; 4,3*4*0,0253_x000D_
21: převázka U240; 1,3*12*0,0332_x000D_
22: mikrozápora HEB160; 115,44*0,0426_x000D_
23: štětovnice Larsen IIIn; 3,3*2*0,0622_x000D_
24: patka U300; 0,35*8*0,0462_x000D_
25: drobné ocelové konstrukce (10%); 849,14*0,001_x000D_
26: podchycení stávající nosné konstrukce - 2. etapa_x000D_
27: převázka U140; 2,8*16*0,016_x000D_
28: převázka U140; 4,6*8*0,016_x000D_
29: mikrozápora HEB100; 21,4*1*0,0363_x000D_
30: drobné ocelové konstrukce (10%); 288,63*0,001</t>
  </si>
  <si>
    <t>VÝDŘEVA ZÁPOROVÉHO PAŽENÍ DOČASNÁ (KUBATURA)</t>
  </si>
  <si>
    <t>1: příloha 101 a 102, výdřeva_x000D_
2: 1. etapa; (185+45+60)*0,08_x000D_
3: 2. etapa; (105+30)*0,08</t>
  </si>
  <si>
    <t>VRTY PRO KOTV, INJEKT, MIKROPIL NA POVRCHU TŘ I D DO 80MM</t>
  </si>
  <si>
    <t>M</t>
  </si>
  <si>
    <t>1: mikrozáporové pažení - 1. etapa_x000D_
2: vrty pro táhla; 44+27+37,5_x000D_
3: podchycení stávající nosné konstrukce - 1. etapa_x000D_
4: vrty pro táhla; 18+22+48_x000D_
5: mikrozáporové pažení - 2. etapa_x000D_
6: vrty pro táhla; 91+25_x000D_
7: podchycení stávající nosné konstrukce - 2. etapa_x000D_
8: vrty pro táhla; 127,4</t>
  </si>
  <si>
    <t>VRTY PRO KOTVENÍ, INJEKTÁŽ A MIKROPILOTY NA POVRCHU TŘ. II D DO 150MM</t>
  </si>
  <si>
    <t>1: mikrozáporové pažení - 1. etapa_x000D_
2: vrty pro TR108/16; 14,64_x000D_
3: podchycení stávající nosné konstrukce - 1. etapa_x000D_
4: vrty pro TR108/16; 14,64</t>
  </si>
  <si>
    <t>VRTY PRO KOTVENÍ, INJEKTÁŽ A MIKROPILOTY NA POVRCHU TŘ. V D DO 150MM</t>
  </si>
  <si>
    <t>1: zápory vrtané do stávající konstrukce_x000D_
2: T1-T6; 3,69_x000D_
3: vrty pro TI; 3*8,4</t>
  </si>
  <si>
    <t>VRTY PRO PILOTY TŘ. I D DO 300MM</t>
  </si>
  <si>
    <t>1: mikrozáporové pažení - 1. etapa_x000D_
2: vrty pro mikrozápory, průměr 250 mm; 889,5_x000D_
3: mikrozáporové pažení - 2. etapa_x000D_
4: vrty pro mikrozápory, průměr 250 mm; 115,44</t>
  </si>
  <si>
    <t>POLŠTÁŘE POD ZÁKLADY Z KAMENIVA DRCENÉHO</t>
  </si>
  <si>
    <t xml:space="preserve">1: viz Výkopy.xlsx_x000D_
2: Štěrkopískový polštář; 150,0077_x000D_
</t>
  </si>
  <si>
    <t>ZÁKLADY ZE ŽELEZOBETONU DO C25/30 (B30)</t>
  </si>
  <si>
    <t>1: přechodové zídky; 21,5_x000D_
2: kolmá křídla; 37</t>
  </si>
  <si>
    <t>ZÁKLADY ZE ŽELEZOBETONU DO C30/37 (B37)</t>
  </si>
  <si>
    <t>1: viz výpočet kubatur Beton.xlsx_x000D_
2: SS OP1; 89,6_x000D_
3: SS OP2; 89,7</t>
  </si>
  <si>
    <t>VÝZTUŽ ZÁKLADŮ Z OCELI 10505, B500B</t>
  </si>
  <si>
    <t>1: výztuž základů přechodových zídek_x000D_
2: příloha 204.2, Z11; 0,5444_x000D_
3: příloha 204.4, Z12; 0,8478_x000D_
4: příloha 204.6, Z22; 1,16774_x000D_
5: výztuž základů opěr_x000D_
6: příloha 202.2, OP1; 12,284_x000D_
7: příloha 202.4, OP2; 12,53645_x000D_
8: výztuž základů kolmých křídel_x000D_
9: příloha 203.3, K11; 1,4929_x000D_
10: příloha 203.3, K12; 1,4929_x000D_
11: příloha 203.4, K21; 1,03474_x000D_
12: příloha 203.4, K22; 1,03474</t>
  </si>
  <si>
    <t>KOTVENÍ NA POVRCHU Z BETONÁŘSKÉ VÝZTUŽE DL. DO 5M</t>
  </si>
  <si>
    <t>KUS</t>
  </si>
  <si>
    <t>1: mikrozáporové pažení - 1. etapa_x000D_
2: táhlo, tyč průměr 32 mm, délka 4,7 m; 8_x000D_
3: podchycení stávající nosné konstrukce - 1. etapa_x000D_
4: táhlo, tyč průměr 32 mm, délka 4,7 m; 4</t>
  </si>
  <si>
    <t>KOTVENÍ NA POVRCHU Z BETONÁŘSKÉ VÝZTUŽE DL. DO 6M</t>
  </si>
  <si>
    <t>1: mikrozáporové pažení - 1. etapa_x000D_
2: táhlo, tyč průměr 32 mm, délka 5,7 m; 6_x000D_
3: podchycení stávající nosné konstrukce - 1. etapa_x000D_
4: táhlo, tyč průměr 32 mm, délka 5,7 m; 4</t>
  </si>
  <si>
    <t>KOTVENÍ NA POVRCHU Z BETONÁŘSKÉ VÝZTUŽE DL. DO 7M</t>
  </si>
  <si>
    <t>1: 1. etapa_x000D_
2: podchycení stávající nosné konstrukce - táhlo, tyč průměr 32 mm, délka 6,2 m; 8_x000D_
3: táhlo, tyč průměr 25 mm, délka 6,25 m; 6_x000D_
4: 2. etapa_x000D_
5: táhlo, tyč průměr 25 mm, délka 6,25 m; 4</t>
  </si>
  <si>
    <t>KOTVENÍ NA POVRCHU Z BETONÁŘSKÉ VÝZTUŽE DL. DO 10M</t>
  </si>
  <si>
    <t>1: podchycení stávající nosné konstrukce - 2. etapa_x000D_
2: táhlo, tyč průměr 32 mm, délka 9,1 m; 24</t>
  </si>
  <si>
    <t>KOTVENÍ NA POVRCHU Z PŘEDPÍNACÍ VÝZTUŽE DL. DO 10M</t>
  </si>
  <si>
    <t>1: příl. č. 101 a 102, kotvy záporového pažení_x000D_
2: 1. etapa ; 24_x000D_
3: 2. etapa ; 6</t>
  </si>
  <si>
    <t>PŘÍPLATEK ZA DALŠÍ 1M KOTVENÍ NA POVRCHU Z PŘEDPÍNACÍ VÝZTUŽE</t>
  </si>
  <si>
    <t>1: příl. č. 101 a 102, kotvy záporového pažení, příplatek za 1 m délky_x000D_
2: 1. etapa ; 12*1_x000D_
3: 2. etapa ; 4*1</t>
  </si>
  <si>
    <t>TRYSK INJEKTÁŽ D SLOUPU DO 800MM DL VRTU DO 10M NA POVRCHU</t>
  </si>
  <si>
    <t>1: 3*6,6*pi*0,8^2/4</t>
  </si>
  <si>
    <t>Svislé konstrukce</t>
  </si>
  <si>
    <t>ŘÍMSY ZE ŽELEZOBETONU DO C30/37 (B37)</t>
  </si>
  <si>
    <t>1: viz výpočet kubatur Beton.xlsx_x000D_
2: přechodové zídky; 1,6_x000D_
3: kolmá křídla; 3,4_x000D_
4: římsy NK a SS; 3,6+1,2</t>
  </si>
  <si>
    <t>VÝZTUŽ ŘÍMS Z OCELI 10505, B500B</t>
  </si>
  <si>
    <t>1: výztuž říms nosné konstrukce_x000D_
2: příloha 402.1, pravá římsa; 0,2887_x000D_
3: příloha 402.2, levá římsa; 0,2513_x000D_
4: výztuž říms přechodových zídek_x000D_
5: příloha 204.2, Z11; 0,0655_x000D_
6: příloha 204.4, Z12; 0,09985_x000D_
7: příloha 204.6, Z22; 0,10823_x000D_
8: výztuž říms kolmých křídel_x000D_
9: příloha 203.3, K11; 0,1571_x000D_
10: příloha 203.3, K12; 0,1571_x000D_
11: příloha 203.4, K21; 0,12354_x000D_
12: příloha 203.4, K22; 0,12354</t>
  </si>
  <si>
    <t>MOSTNÍ OPĚRY A KŘÍDLA ZE ŽELEZOVÉHO BETONU DO C30/37 (B37)</t>
  </si>
  <si>
    <t>1: viz výpočet kubatur Beton.xlsx_x000D_
2: dříky_x000D_
3: SS OP1; 112,5_x000D_
4: SS OP2; 112,5_x000D_
5: přechodové zídky; 7,2_x000D_
6: kolmá křídla; 27,4_x000D_
7: =celkem dříky_x000D_
8: stěny na opěrách_x000D_
9: boční OP1; 5,4_x000D_
10: boční OP2; 5,4_x000D_
11: dělící OP1; 10,3_x000D_
12: dělící OP2; 10,3_x000D_
13: zavěšené křídlo OP1; 3,1_x000D_
14: zavěšené křídlo OP2; 5_x000D_
15: =celkem stěny na opěrách</t>
  </si>
  <si>
    <t>VÝZTUŽ MOSTNÍCH OPĚR A KŘÍDEL Z OCELI 10505, B500B</t>
  </si>
  <si>
    <t>1: výztuž dříků přechodových zídek_x000D_
2: příloha 204.2, Z11; 0,3724_x000D_
3: příloha 204.4, Z12; 0,5488_x000D_
4: příloha 204.6, Z22; 0,6018_x000D_
5: výztuž opěr_x000D_
6: příloha 202.2, OP1; 17,26_x000D_
7: příloha 202.4, OP2; 16,51741_x000D_
8: výztuž dříků kolmých křídel_x000D_
9: příloha 203.3, K11; 1,2662_x000D_
10: příloha 203.3, K12; 1,2662_x000D_
11: příloha 203.4, K21; 1,1264_x000D_
12: příloha 203.4, K22; 1,1264</t>
  </si>
  <si>
    <t>ZÁBRADLÍ Z DÍLCŮ KOVOVÝCH ŽÁROVĚ ZINK PONOREM S NÁTĚREM</t>
  </si>
  <si>
    <t>KG</t>
  </si>
  <si>
    <t>1: viz Výkaz oceli_x000D_
2: zábradlí NK; 1514,824_x000D_
3: Zábradlí KK; 688,122</t>
  </si>
  <si>
    <t>KOMPL KONSTR JÍMEK Z PROST BET DO C25/30 (B30)</t>
  </si>
  <si>
    <t>1: viz příloha 404, vývařiště; 0,264</t>
  </si>
  <si>
    <t>Vodorovné konstrukce</t>
  </si>
  <si>
    <t>MOSTNÍ NOSNÉ DESKOVÉ KONSTRUKCE ZE ŽELEZOBETONU C30/37</t>
  </si>
  <si>
    <t>1: viz výpočet kubatur Beton.xlsx_x000D_
2: NK1; 69,3_x000D_
3: NK2; 44,6</t>
  </si>
  <si>
    <t>VÝZTUŽ MOSTNÍ DESKOVÉ KONSTRUKCE Z OCELI 10505, B500B</t>
  </si>
  <si>
    <t>42417B</t>
  </si>
  <si>
    <t>MOSTNÍ NOSNÍKY Z OCELI S 355</t>
  </si>
  <si>
    <t>1: viz Výkaz oceli_x000D_
2: nosníky; 59141,2/1000_x000D_
3: stabilizační rozpěrky; 248,9/1000</t>
  </si>
  <si>
    <t>PODKL A VÝPLŇ VRSTVY Z PROST BET DO B12,5</t>
  </si>
  <si>
    <t>1: příloha 404, podkladní beton vývařiště; 0,294</t>
  </si>
  <si>
    <t>PODKLADNÍ A VÝPLŇOVÉ VRSTVY Z PROSTÉHO BETONU C12/15</t>
  </si>
  <si>
    <t>PODKLADNÍ A VÝPLŇOVÉ VRSTVY Z PROSTÉHO BETONU C16/20</t>
  </si>
  <si>
    <t>PODKLADNÍ A VÝPLŇOVÉ VRSTVY Z PROSTÉHO BETONU C25/30</t>
  </si>
  <si>
    <t>VYROVNÁVACÍ A SPÁD VRSTVY Z MALTY ZVLÁŠTNÍ (PLASTMALTA)</t>
  </si>
  <si>
    <t>1: viz Beton.xlsx_x000D_
2: polymerbeton v ozubech; 0,39648</t>
  </si>
  <si>
    <t>VÝPLŇ ZA OPĚRAMI A ZDMI Z KAMENIVA DRCENÉHO</t>
  </si>
  <si>
    <t xml:space="preserve">1: viz Výkopy.xlsx_x000D_
2: zásyp za opěrami_x000D_
3: objem zásypu za opěrami v etapě 1; 484,1304_x000D_
4: objem zásypu za opěrami v etapě 2; 343,765_x000D_
5: zásyp za křídly_x000D_
6: celkem zásyp za křídly v etapě 1; 139,4055_x000D_
7: celkem zásyp za křídly v etapě 2; 183,4752_x000D_
</t>
  </si>
  <si>
    <t>ROVNANINA Z LOMOVÉHO KAMENE</t>
  </si>
  <si>
    <t>1: viz SVI.xls_x000D_
2: SVI 4 x 0,6 m; 296*0,6</t>
  </si>
  <si>
    <t>DLAŽBY Z LOMOVÉHO KAMENE NA MC</t>
  </si>
  <si>
    <t>1: příloha 003, odláždění podél kolmých křídel_x000D_
2: 2,06*3,6*2*0,2_x000D_
3: 1,56*6*2*0,2_x000D_
4: příloha 404, dlažba ve vývařišti; 0,8*0,8*0,1</t>
  </si>
  <si>
    <t>Komunikace</t>
  </si>
  <si>
    <t>575C43</t>
  </si>
  <si>
    <t>LITÝ ASFALT MA IV (OCHRANA MOSTNÍ IZOLACE) 11 TL. 35MM</t>
  </si>
  <si>
    <t>1: viz SVI.xls_x000D_
2: SVI 1b_x000D_
3: NK 1 - dno žlabu; 110,435_x000D_
4: NK 2 - dno žlabu; 70,36</t>
  </si>
  <si>
    <t>Izolace proti vodě</t>
  </si>
  <si>
    <t>R711001-2091b</t>
  </si>
  <si>
    <t>Firemní balíčky</t>
  </si>
  <si>
    <t>IZOLACE SVI 1b</t>
  </si>
  <si>
    <t>m2</t>
  </si>
  <si>
    <t>1: viz SVI.xls_x000D_
2: NK 1 - dno žlabu; 111,6_x000D_
3: NK 2 - dno žlabu; 71,1</t>
  </si>
  <si>
    <t>– položka je vytvořena vložením do řady 711 a respektuje preambule řady 7 a 711 (výpočet izolovaných ploch apod.)_x000D_
– příprava pracoviště, přenášení potřebného materiálu a prostředků v rámci pracoviště  _x000D_
– kontrola připravenosti povrchu pro aplikaci SVI   _x000D_
– příprava materiálu a pomůcek_x000D_
– vlastní provedení izolační vrstvy, včetně provedení všech spojů a detailů (rohy, kouty, hrany, úžlabí, dilatační a jiné spáry, ukončení) _x000D_
– očištění pomůcek, likvidace obalů a odpadů, úklid pracoviště po práci _x000D_
– výrobní dokumentaci (včetně technologického předpisu) zpracovanou v souladu se zadávací dokumentací_x000D_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polystyreny a pod.). Položky nezahrnují ochranné vrstvy nebo konstrukce, které se zařazují do jiných stavebních dílů, např. ochranné betonové vrstvy, cihelné přizdívky, obetonování, asfaltové vrstvy, kamenné rovnaniny a pod., *)_x000D_
- očištění a ošetření podkladu (přípravné vrstvy), zadávací dokumentace může zahrnout i případné vyspravení_x000D_
- zřízení izolace jako kompletního povlaku, případně komplet. soustavy nebo systému podle příslušného  technolog. předpisu, včet. adhézního nátěru,  speciální úpravy povrchu izolované konstrukce a případné expanzní vložky_x000D_
- zřízení izolace i jednotlivých vrstev po etapách, včetně pracovních spár a spojů_x000D_
- u izolace pod římsou je zahrnuta izolační vložka_x000D_
- úprava u okrajů, rohů, hran, dilatačních i pracovních spojů, kotev, obrubníků, dilatačních zařízení, odvodnění, otvorů, neizolovaných míst a pod._x000D_
- zajištění odvodnění povrchu izolace, včetně odvodnění nejnižších míst, pokud dokumentace pro zadání stavby nestanoví jinak_x000D_
- zřízení okapních,  rohových,  koutových,  lemujících a dilatačních  plechů  (včetně  případného připevnění), jsou-li požadovány a není-li pro ně stanovena samostatná položka_x000D_
- ochrana izolace do doby zřízení definitivní ochranné vrstvy nebo konstrukce_x000D_
- úprava, očištění a ošetření prostoru kolem izolace_x000D_
- provedení požadovaných zkoušek dle TKP, TNŽ 73 6280 a zadávací dokumentace_x000D_
skladba: _x000D_
1) VODOTĚSNÁ VRSTVA - DVOUPÁSOVÁ IZOLACE PROTI STÉKAJÍCÍ VODĚ Z MODIFIKOVANÉHO ASFALTU, PLNOPLOŠNĚ SPOJENÁ S PODKLADEM, _x000D_
2) OCHRANNÁ VRSTVA - TVRDÁ, LITÝ ASFALT *) - není součástí této R-položky</t>
  </si>
  <si>
    <t>R711001-2092</t>
  </si>
  <si>
    <t>IZOLACE SVI 2</t>
  </si>
  <si>
    <t>1: viz SVI.xls_x000D_
2: bok žlabu NK 1; 4,1_x000D_
3: bok žlabu NK 2; 4,1_x000D_
4: OP1 - svislá a šikmá plocha pod římsou; 2,7_x000D_
5: OP2 - svislá a šikmá plocha pod římsou; 1,4</t>
  </si>
  <si>
    <t>– položka je vytvořena vložením do řady 711 a respektuje preambule řady 7 a 711 (výpočet izolovaných ploch apod.)_x000D_
– příprava pracoviště, přenášení potřebného materiálu a prostředků v rámci pracoviště  _x000D_
– kontrola připravenosti povrchu pro aplikaci SVI   _x000D_
– příprava materiálu a pomůcek_x000D_
– vlastní provedení izolační vrstvy, včetně provedení všech spojů a detailů (rohy, kouty, hrany, úžlabí, dilatační a jiné spáry, ukončení) _x000D_
– očištění pomůcek, likvidace obalů a odpadů, úklid pracoviště po práci _x000D_
– výrobní dokumentaci (včetně technologického předpisu) zpracovanou v souladu se zadávací dokumentací_x000D_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polystyreny a pod.). Položky nezahrnují ochranné vrstvy nebo konstrukce, které se zařazují do jiných stavebních dílů, např. ochranné betonové vrstvy, cihelné přizdívky, obetonování, asfaltové vrstvy, kamenné rovnaniny a pod., *)_x000D_
- očištění a ošetření podkladu (přípravné vrstvy), zadávací dokumentace může zahrnout i případné vyspravení_x000D_
- zřízení izolace jako kompletního povlaku, případně komplet. soustavy nebo systému podle příslušného  technolog. předpisu, včet. adhézního nátěru,  speciální úpravy povrchu izolované konstrukce a případné expanzní vložky_x000D_
- zřízení izolace i jednotlivých vrstev po etapách, včetně pracovních spár a spojů_x000D_
- u izolace pod římsou je zahrnuta izolační vložka_x000D_
- úprava u okrajů, rohů, hran, dilatačních i pracovních spojů, kotev, obrubníků, dilatačních zařízení, odvodnění, otvorů, neizolovaných míst a pod._x000D_
- zajištění odvodnění povrchu izolace, včetně odvodnění nejnižších míst, pokud dokumentace pro zadání stavby nestanoví jinak_x000D_
- zřízení okapních,  rohových,  koutových,  lemujících a dilatačních  plechů  (včetně  případného připevnění), jsou-li požadovány a není-li pro ně stanovena samostatná položka_x000D_
- ochrana izolace do doby zřízení definitivní ochranné vrstvy nebo konstrukce_x000D_
- úprava, očištění a ošetření prostoru kolem izolace_x000D_
- provedení požadovaných zkoušek dle TKP, TNŽ 73 6280 a zadávací dokumentace_x000D_
skladba: _x000D_
1) VODOTĚSNÁ VRSTVA - IZOLACE PROTI  STÉKAJÍCÍ  VODĚ Z MODIFIKOVANÉHO ASFALTU, S INTEGROVANOU OCHRANOU, PLNOPLOŠNĚ SPOJENÁ S PODKLADEM</t>
  </si>
  <si>
    <t>R711001-2093</t>
  </si>
  <si>
    <t>IZOLACE SVI 3</t>
  </si>
  <si>
    <t>1: viz SVI.xls_x000D_
2: SVI_NK_x000D_
3: NK 1 - svislé plochy; 15,2_x000D_
4: NK 2 - svislé plochy; 9,6_x000D_
5: OP1 - svislé plochy; 53,6_x000D_
6: OP2 - svislé plochyy; 53,6_x000D_
7: SVI_zídky_x000D_
8: zídka Z11; 5,8_x000D_
9: zídka Z12; 8,4_x000D_
10: zídka Z22; 9,0</t>
  </si>
  <si>
    <t>– položka je vytvořena vložením do řady 711 a respektuje preambule řady 7 a 711 (výpočet izolovaných ploch apod.)_x000D_
– příprava pracoviště, přenášení potřebného materiálu a prostředků v rámci pracoviště  _x000D_
– kontrola připravenosti povrchu pro aplikaci SVI   _x000D_
– příprava materiálu a pomůcek_x000D_
– vlastní provedení izolační vrstvy, včetně provedení všech spojů a detailů (rohy, kouty, hrany, úžlabí, dilatační a jiné spáry, ukončení) _x000D_
– očištění pomůcek, likvidace obalů a odpadů, úklid pracoviště po práci _x000D_
– výrobní dokumentaci (včetně technologického předpisu) zpracovanou v souladu se zadávací dokumentací_x000D_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polystyreny a pod.). Položky nezahrnují ochranné vrstvy nebo konstrukce, které se zařazují do jiných stavebních dílů, např. ochranné betonové vrstvy, cihelné přizdívky, obetonování, asfaltové vrstvy, kamenné rovnaniny a pod., *)_x000D_
- očištění a ošetření podkladu (přípravné vrstvy), zadávací dokumentace může zahrnout i případné vyspravení_x000D_
- zřízení izolace jako kompletního povlaku, případně komplet. soustavy nebo systému podle příslušného  technolog. předpisu, včet. adhézního nátěru,  speciální úpravy povrchu izolované konstrukce a případné expanzní vložky_x000D_
- zřízení izolace i jednotlivých vrstev po etapách, včetně pracovních spár a spojů_x000D_
- u izolace pod římsou je zahrnuta izolační vložka_x000D_
- úprava u okrajů, rohů, hran, dilatačních i pracovních spojů, kotev, obrubníků, dilatačních zařízení, odvodnění, otvorů, neizolovaných míst a pod._x000D_
- zajištění odvodnění povrchu izolace, včetně odvodnění nejnižších míst, pokud dokumentace pro zadání stavby nestanoví jinak_x000D_
- zřízení okapních,  rohových,  koutových,  lemujících a dilatačních  plechů  (včetně  případného připevnění), jsou-li požadovány a není-li pro ně stanovena samostatná položka_x000D_
- ochrana izolace do doby zřízení definitivní ochranné vrstvy nebo konstrukce_x000D_
- úprava, očištění a ošetření prostoru kolem izolace_x000D_
- provedení požadovaných zkoušek dle TKP, TNŽ 73 6280 a zadávací dokumentace_x000D_
skladba: _x000D_
1) VODOTĚSNÁ VRSTVA - IZOLACE PROTI STÉKAJÍCÍ VODĚ Z MODIFIKOVANÉHO ASFALTU, PLNOPLOŠNĚ SPOJENÁ S PODKLADEM, _x000D_
2) OCHRANNÁ VRSTVA - MĚKKÁ, EXTRUDOVANÝ POLYSTYREN TL. 50 MM, GEOTEXTILIE MIN. 500G/M2</t>
  </si>
  <si>
    <t>R711001-2098</t>
  </si>
  <si>
    <t>IZOLACE SVI 8</t>
  </si>
  <si>
    <t>1: viz SVI.xls_x000D_
2: SVI_NK_x000D_
3: OP1 - vnitřní křídlo; 35,9_x000D_
4: OP2 - křídlo; 35,9_x000D_
5: OP1 - svislé plochy pod úrovní drenáž; 31,5_x000D_
6: OP2 - svislé plochy pod úrovní drenáž; 31,5_x000D_
7: OP1 - vodorovné plochy pod drenáží; 51,1_x000D_
8: OP2 - vodorovné plochy pod drenáží; 19,1_x000D_
9: SVI_křídla_x000D_
10: křídlo K11; 33,7_x000D_
11: krídlo K12; 33,7_x000D_
12: křídlo K21; 24,6_x000D_
13: křídlo K22; 24,6_x000D_
14: SVi_zídky_x000D_
15: zídka Z11; 10,2_x000D_
16: zídka Z12; 16_x000D_
17: zídka Z22; 17,4</t>
  </si>
  <si>
    <t>– položka je vytvořena vložením do řady 711 a respektuje preambule řady 7 a 711 (výpočet izolovaných ploch apod.)_x000D_
– příprava pracoviště, přenášení potřebného materiálu a prostředků v rámci pracoviště  _x000D_
– kontrola připravenosti povrchu pro aplikaci SVI   _x000D_
– příprava materiálu a pomůcek_x000D_
– vlastní provedení izolační vrstvy, včetně provedení všech spojů a detailů (rohy, kouty, hrany, úžlabí, dilatační a jiné spáry, ukončení) _x000D_
– očištění pomůcek, likvidace obalů a odpadů, úklid pracoviště po práci _x000D_
– výrobní dokumentaci (včetně technologického předpisu) zpracovanou v souladu se zadávací dokumentací_x000D_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polystyreny a pod.). Položky nezahrnují ochranné vrstvy nebo konstrukce, které se zařazují do jiných stavebních dílů, např. ochranné betonové vrstvy, cihelné přizdívky, obetonování, asfaltové vrstvy, kamenné rovnaniny a pod., *)_x000D_
- očištění a ošetření podkladu (přípravné vrstvy), zadávací dokumentace může zahrnout i případné vyspravení_x000D_
- zřízení izolace jako kompletního povlaku, případně komplet. soustavy nebo systému podle příslušného  technolog. předpisu, včet. adhézního nátěru,  speciální úpravy povrchu izolované konstrukce a případné expanzní vložky_x000D_
- zřízení izolace i jednotlivých vrstev po etapách, včetně pracovních spár a spojů_x000D_
- u izolace pod římsou je zahrnuta izolační vložka_x000D_
- úprava u okrajů, rohů, hran, dilatačních i pracovních spojů, kotev, obrubníků, dilatačních zařízení, odvodnění, otvorů, neizolovaných míst a pod._x000D_
- zajištění odvodnění povrchu izolace, včetně odvodnění nejnižších míst, pokud dokumentace pro zadání stavby nestanoví jinak_x000D_
- zřízení okapních,  rohových,  koutových,  lemujících a dilatačních  plechů  (včetně  případného připevnění), jsou-li požadovány a není-li pro ně stanovena samostatná položka_x000D_
- ochrana izolace do doby zřízení definitivní ochranné vrstvy nebo konstrukce_x000D_
- úprava, očištění a ošetření prostoru kolem izolace_x000D_
- provedení požadovaných zkoušek dle TKP, TNŽ 73 6280 a zadávací dokumentace_x000D_
skladba: _x000D_
1) VODOTĚSNÁ VRSTVA - PÁSOVÁ IZOLACE PROTI STÉKAJÍCÍ VODĚ Z MODIFIKOVANÉHO ASFALTU, PLNOPLOŠNĚ SPOJENÁ S PODKLADEM_x000D_
2) OCHRANNÁ VRSTVA - MĚKKÁ, NETKANÁ GEOTEXTILIE DLE SVI</t>
  </si>
  <si>
    <t>Nátěry</t>
  </si>
  <si>
    <t>PROTIKOROZ OCHRANA OCEL KONSTR NÁTĚREM VÍCEVRST</t>
  </si>
  <si>
    <t>1: viz Výkaz oceli_x000D_
2: 1. etapa; 155,662_x000D_
3: 2. etapa; 95,127</t>
  </si>
  <si>
    <t>PROTIKOROZ OCHRANA OCEL KONSTR NÁSTŘIKEM METALIZACÍ</t>
  </si>
  <si>
    <t>1: viz Výkaz oceli_x000D_
2: 1. etapa; 164,031_x000D_
3: 2. etapa; 100,241</t>
  </si>
  <si>
    <t>Trubní vedení</t>
  </si>
  <si>
    <t>POTRUBÍ DREN Z TRUB PLAST DN DO 200MM DĚROVANÝCH</t>
  </si>
  <si>
    <t>1: rubová drenáž_x000D_
2: OP1_x000D_
3: NK1; 12,33_x000D_
4: NK2; 11,6_x000D_
5: OP2_x000D_
6: NK1; 12,33_x000D_
7: NK2; 11,6</t>
  </si>
  <si>
    <t>CHRÁNIČKY Z TRUB PLAST DN DO 50MM</t>
  </si>
  <si>
    <t>1: chránička pro kabely osvětlení; 40_x000D_
2: chránička pro vložení trnu, minimální vnitřní průměr 29 mm; 3*4*0,4</t>
  </si>
  <si>
    <t>POTRUBÍ Z TRUB Z NEREZ OCELI DN DO 250MM</t>
  </si>
  <si>
    <t>1: prostup drenáže včetně límce 0,5x0,5 m, vloženo do bednění; 2*0,7+4*0,3</t>
  </si>
  <si>
    <t>Ostatní konstrukce a práce</t>
  </si>
  <si>
    <t>PŘÍKOPOVÉ ŽLABY Z BETON TVÁRNIC ŠÍŘ DO 600MM DO BETONU TL 100MM</t>
  </si>
  <si>
    <t>1: příloha 003, skluzy; 10</t>
  </si>
  <si>
    <t>DROBNÉ DOPLŇK KONSTR KOVOVÉ NEREZ</t>
  </si>
  <si>
    <t>R93667-209k</t>
  </si>
  <si>
    <t>R 209</t>
  </si>
  <si>
    <t>LETOPOČET - VLYS DO BETONU</t>
  </si>
  <si>
    <t>Dodávka formy, osazení do bednění, ošetření separačním prostředkem, odbednění, začištění, příp. vyspravení sanační maltou</t>
  </si>
  <si>
    <t>Bourání a demontáže</t>
  </si>
  <si>
    <t>BOURÁNÍ KONSTRUKCÍ Z KAMENE NA MC S ODVOZEM DO 8KM</t>
  </si>
  <si>
    <t>1: viz demolice.xlsx_x000D_
2: nosná konstrukce - etapa 1; 24+156_x000D_
3: kolmá křídla - etapa 1; 32_x000D_
4: nosná konstrukce - etapa 2; 29+94,5_x000D_
5: kolmá křídla - etapa 2; 56,5</t>
  </si>
  <si>
    <t>BOURÁNÍ KONSTRUKCÍ ZE ŽELEZOBETONU S ODVOZEM DO 8KM</t>
  </si>
  <si>
    <t>1: viz demolice.xlsx_x000D_
2: nosná konstrukce etapa 1; 18,5_x000D_
3: nosná konstrukce etapa 2; 5</t>
  </si>
  <si>
    <t>S</t>
  </si>
  <si>
    <t>Celkem za 15</t>
  </si>
  <si>
    <t>Celkem za 10</t>
  </si>
  <si>
    <t>Celkem za 20</t>
  </si>
  <si>
    <t>Celkem za 30</t>
  </si>
  <si>
    <t>Celkem za 40</t>
  </si>
  <si>
    <t>Celkem za 50</t>
  </si>
  <si>
    <t>Celkem za 711</t>
  </si>
  <si>
    <t>Celkem za 783</t>
  </si>
  <si>
    <t>Celkem za 80</t>
  </si>
  <si>
    <t>Celkem za 90</t>
  </si>
  <si>
    <t>Celkem za 96</t>
  </si>
  <si>
    <t>SUDOP PRAHA a.s.</t>
  </si>
  <si>
    <t>Radek Domkář</t>
  </si>
  <si>
    <t>SOUPIS PRACÍ</t>
  </si>
  <si>
    <t>1: příloha 302.1 a 302.2_x000D_
2: NK1; 8,6
3: NK2; 5,9</t>
  </si>
  <si>
    <t>SŽDC s.o.</t>
  </si>
  <si>
    <t>NIVELAČNÍ ZNAČKY KOVOVÉ</t>
  </si>
  <si>
    <t>TĚSNĚNÍ DILATAČ SPAR PRYŽ PÁSKOU NEBO KRUH PROFILEM</t>
  </si>
  <si>
    <t>1:elastomerový těsnící profil
2: viz příloha 301; 2*16,58</t>
  </si>
  <si>
    <t>OČIŠTĚNÍ OCEL KONSTR OTRYSKÁNÍM NA SUCHO KŘEMIČ PÍSKEM</t>
  </si>
  <si>
    <t>1: viz příloha 303 a 406
2: plocha stojiny; 8,3*(18+11)
3: plocha horní pásnice; 4,99*(18+11)
4: počet nosníků 18+11</t>
  </si>
  <si>
    <t>R93151</t>
  </si>
  <si>
    <t>PODÉLNÝ MOSTNÍ ZÁVĚR - POD KOLEJOVÉ LOŽE</t>
  </si>
  <si>
    <t>1: viz příloha 304; 13,1</t>
  </si>
  <si>
    <t>1:viz TZ; 28</t>
  </si>
  <si>
    <t>OCHRANNÁ KONSTRUKCE</t>
  </si>
  <si>
    <t>1: ochranná konstrukce pod mostem pro provádění (půdorysná plocha ochranné konstrukce); 3,4*(16,74+1+1)</t>
  </si>
  <si>
    <t>1: viz výpočet kubatur Beton.xlsx
2: Betony v zemi u OP1
3: VÝPLŇOVÝ BETON
4: NK1
5: nad základem; 68,4822
6: za základem; 107,5083
7: NK2
8: nad základem; 48,0036
9: za základem; 70,03032
10: Betony v zemi u OP2
11: VÝPLŇOVÝ BETON
12: NK1
13: nad základem; 68,4822
14: za základem; 107,5083
15: NK2
16: nad základem; 48,0036
17: za základem; 70,03032
18: Výplňového betonu za křídly OP1; 80,67908
19: Výplňového betonu za křídly OP2; 90,9108</t>
  </si>
  <si>
    <r>
      <t xml:space="preserve">1: měřící body bludných proudů (2kg/kus); 20*2
</t>
    </r>
    <r>
      <rPr>
        <sz val="8"/>
        <color rgb="FFFF0000"/>
        <rFont val="Arial CE"/>
        <charset val="238"/>
      </rPr>
      <t>2: nerezový pásek 40x5 mm (ukončení izolace); (30+27+15)*0,04*0,005*8000</t>
    </r>
  </si>
  <si>
    <t>1: příloha 003, podkladní beton pod dlažbu kolmých křídel_x000D_
_x000D_2: 2,06*3,6*2*0,1_x000D_
3: 1,56*6*2*0,1_x000D_
4: příloha 404, podkladní beton pod dlažbou ve vývařišti; 0,8*0,8*0,1
5: viz výpočet kubatur Beton.xlsx
6: Betony v zemi u OP1
7: PODKLADNÍ BETON
8: NK1
9: pod opěrou; 21,018
10: pod drenáží; 9,0009
11: pod kolm. křídlem; 3,2308
12: NK2
13: pod opěrou; 14,3778
14: pod drenáží; 8,468
15: pod kolm. křídlem; 5,6088
16: pod přech. zídkou; 2,409
17: Betony v zemi u OP2
18: PODKLADNÍ BETON
19: NK1
20: pod opěrou; 21,018
21: pod drenáží; 9,0009
22: pod kolm. křídlem; 3,2308
23: pod přech. zídkou; 4,059
24: NK2
25: pod opěrou; 14,3778
26: pod drenáží; 8,468
27: pod kolm. křídlem; 5,6088
28: pod přech. zídkou; 3,729</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</si>
</sst>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 #,##0.00\ &quot;Kč&quot;_-;\-* #,##0.00\ &quot;Kč&quot;_-;_-* &quot;-&quot;??\ &quot;Kč&quot;_-;_-@_-"/>
    <numFmt numFmtId="164" formatCode="#,##0.00\ &quot;Kč&quot;"/>
    <numFmt numFmtId="165" formatCode="m\/yyyy"/>
    <numFmt numFmtId="166" formatCode="#,##0.000"/>
  </numFmts>
  <fonts count="46"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b/>
      <sz val="8"/>
      <color theme="1"/>
      <name val="Arial"/>
      <family val="2"/>
      <charset val="238"/>
    </font>
    <font>
      <sz val="8"/>
      <name val="Arial CE"/>
      <charset val="238"/>
    </font>
    <font>
      <b/>
      <sz val="14"/>
      <color theme="1"/>
      <name val="Arial CE"/>
      <charset val="238"/>
    </font>
    <font>
      <b/>
      <sz val="10"/>
      <color rgb="FFFF0000"/>
      <name val="Arial"/>
      <family val="2"/>
      <charset val="238"/>
    </font>
    <font>
      <sz val="8"/>
      <color rgb="FFFF0000"/>
      <name val="Arial CE"/>
      <charset val="238"/>
    </font>
    <font>
      <sz val="8"/>
      <color rgb="FFFF0000"/>
      <name val="Arial"/>
      <family val="2"/>
      <charset val="238"/>
    </font>
  </fonts>
  <fills count="10">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0" tint="-0.14999847407452621"/>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right/>
      <top style="medium">
        <color indexed="64"/>
      </top>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s>
  <cellStyleXfs count="3">
    <xf numFmtId="0" fontId="0" fillId="0" borderId="0"/>
    <xf numFmtId="0" fontId="4" fillId="0" borderId="0">
      <alignment vertical="center"/>
    </xf>
    <xf numFmtId="0" fontId="6" fillId="0" borderId="0">
      <alignment vertical="center"/>
    </xf>
  </cellStyleXfs>
  <cellXfs count="171">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5"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5" fillId="3" borderId="11" xfId="0" applyNumberFormat="1" applyFont="1" applyFill="1" applyBorder="1" applyAlignment="1" applyProtection="1">
      <alignment vertical="top" wrapText="1"/>
      <protection locked="0"/>
    </xf>
    <xf numFmtId="49" fontId="11"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vertical="top" wrapText="1"/>
    </xf>
    <xf numFmtId="0" fontId="10" fillId="3" borderId="13"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9" fillId="3" borderId="5" xfId="2" applyNumberFormat="1" applyFont="1" applyFill="1" applyBorder="1" applyAlignment="1" applyProtection="1">
      <alignment horizontal="right" vertical="center"/>
      <protection locked="0"/>
    </xf>
    <xf numFmtId="164" fontId="9" fillId="0" borderId="33" xfId="2" applyNumberFormat="1" applyFont="1" applyFill="1" applyBorder="1" applyAlignment="1" applyProtection="1">
      <alignment horizontal="right" vertical="center"/>
      <protection locked="0"/>
    </xf>
    <xf numFmtId="0" fontId="1" fillId="0" borderId="0" xfId="0" applyFont="1" applyAlignment="1" applyProtection="1">
      <alignment wrapText="1"/>
      <protection locked="0"/>
    </xf>
    <xf numFmtId="0" fontId="13" fillId="4" borderId="55" xfId="0" applyFont="1" applyFill="1" applyBorder="1" applyAlignment="1" applyProtection="1">
      <alignment horizontal="center" vertical="center"/>
      <protection hidden="1"/>
    </xf>
    <xf numFmtId="0" fontId="13" fillId="4" borderId="56" xfId="0" applyFont="1" applyFill="1" applyBorder="1" applyAlignment="1" applyProtection="1">
      <alignment horizontal="center" vertical="center"/>
      <protection hidden="1"/>
    </xf>
    <xf numFmtId="0" fontId="1" fillId="0" borderId="11" xfId="0" applyFont="1" applyFill="1" applyBorder="1" applyAlignment="1" applyProtection="1">
      <alignment horizontal="center"/>
      <protection locked="0"/>
    </xf>
    <xf numFmtId="4" fontId="40" fillId="0" borderId="53" xfId="0" applyNumberFormat="1" applyFont="1" applyFill="1" applyBorder="1" applyAlignment="1" applyProtection="1">
      <alignment horizontal="center"/>
      <protection locked="0"/>
    </xf>
    <xf numFmtId="4" fontId="40" fillId="0" borderId="61" xfId="0" applyNumberFormat="1" applyFont="1" applyFill="1" applyBorder="1" applyAlignment="1" applyProtection="1">
      <alignment horizontal="center"/>
      <protection locked="0"/>
    </xf>
    <xf numFmtId="4" fontId="41" fillId="0" borderId="1" xfId="0" applyNumberFormat="1" applyFont="1" applyFill="1" applyBorder="1" applyAlignment="1" applyProtection="1">
      <alignment horizontal="center"/>
      <protection locked="0"/>
    </xf>
    <xf numFmtId="4" fontId="41" fillId="0" borderId="62" xfId="0" applyNumberFormat="1" applyFont="1" applyFill="1" applyBorder="1" applyAlignment="1" applyProtection="1">
      <alignment horizontal="center"/>
      <protection locked="0"/>
    </xf>
    <xf numFmtId="4" fontId="41" fillId="0" borderId="0" xfId="0" applyNumberFormat="1" applyFont="1" applyFill="1" applyBorder="1" applyAlignment="1" applyProtection="1">
      <alignment horizontal="center"/>
      <protection locked="0"/>
    </xf>
    <xf numFmtId="4" fontId="41" fillId="0" borderId="63" xfId="0" applyNumberFormat="1" applyFont="1" applyFill="1" applyBorder="1" applyAlignment="1" applyProtection="1">
      <alignment horizontal="center"/>
      <protection locked="0"/>
    </xf>
    <xf numFmtId="4" fontId="41" fillId="0" borderId="11" xfId="0" applyNumberFormat="1" applyFont="1" applyFill="1" applyBorder="1" applyAlignment="1" applyProtection="1">
      <alignment horizontal="center"/>
      <protection locked="0"/>
    </xf>
    <xf numFmtId="4" fontId="41" fillId="0" borderId="64" xfId="0" applyNumberFormat="1" applyFont="1" applyFill="1" applyBorder="1" applyAlignment="1" applyProtection="1">
      <alignment horizontal="center"/>
      <protection locked="0"/>
    </xf>
    <xf numFmtId="4" fontId="40" fillId="9" borderId="0" xfId="0" applyNumberFormat="1" applyFont="1" applyFill="1" applyBorder="1" applyAlignment="1" applyProtection="1">
      <alignment horizontal="center"/>
      <protection locked="0"/>
    </xf>
    <xf numFmtId="4" fontId="40" fillId="9" borderId="63" xfId="0" applyNumberFormat="1" applyFont="1" applyFill="1" applyBorder="1" applyAlignment="1" applyProtection="1">
      <alignment horizontal="center"/>
      <protection locked="0"/>
    </xf>
    <xf numFmtId="0" fontId="41" fillId="0" borderId="55" xfId="0" applyFont="1" applyFill="1" applyBorder="1" applyAlignment="1" applyProtection="1">
      <alignment wrapText="1"/>
      <protection locked="0"/>
    </xf>
    <xf numFmtId="0" fontId="1" fillId="0" borderId="11" xfId="0" applyFont="1" applyBorder="1" applyAlignment="1" applyProtection="1">
      <alignment horizontal="center"/>
      <protection locked="0"/>
    </xf>
    <xf numFmtId="4" fontId="41" fillId="0" borderId="11" xfId="0" applyNumberFormat="1" applyFont="1" applyBorder="1" applyAlignment="1" applyProtection="1">
      <alignment horizontal="center"/>
      <protection locked="0"/>
    </xf>
    <xf numFmtId="4" fontId="41" fillId="0" borderId="64" xfId="0" applyNumberFormat="1" applyFont="1" applyBorder="1" applyAlignment="1" applyProtection="1">
      <alignment horizontal="center"/>
      <protection locked="0"/>
    </xf>
    <xf numFmtId="49" fontId="20" fillId="0" borderId="25"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wrapText="1"/>
      <protection hidden="1"/>
    </xf>
    <xf numFmtId="49" fontId="5" fillId="0" borderId="11" xfId="0" applyNumberFormat="1" applyFont="1" applyFill="1" applyBorder="1" applyAlignment="1" applyProtection="1">
      <alignment horizontal="left" vertical="top" wrapText="1"/>
    </xf>
    <xf numFmtId="0" fontId="11" fillId="0" borderId="29" xfId="0" applyFont="1" applyFill="1" applyBorder="1" applyAlignment="1" applyProtection="1">
      <alignment vertical="top" wrapText="1"/>
      <protection hidden="1"/>
    </xf>
    <xf numFmtId="0" fontId="11" fillId="0" borderId="13" xfId="0" applyFont="1" applyFill="1" applyBorder="1" applyAlignment="1" applyProtection="1">
      <alignment vertical="top" wrapText="1"/>
      <protection hidden="1"/>
    </xf>
    <xf numFmtId="49" fontId="3"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protection hidden="1"/>
    </xf>
    <xf numFmtId="49" fontId="11" fillId="0" borderId="14" xfId="0" applyNumberFormat="1" applyFont="1" applyFill="1" applyBorder="1" applyAlignment="1" applyProtection="1">
      <alignment vertical="top" wrapText="1"/>
      <protection hidden="1"/>
    </xf>
    <xf numFmtId="0" fontId="3" fillId="7" borderId="52" xfId="0" applyFont="1" applyFill="1" applyBorder="1" applyAlignment="1" applyProtection="1">
      <alignment vertical="center" wrapText="1"/>
      <protection hidden="1"/>
    </xf>
    <xf numFmtId="0" fontId="3" fillId="6" borderId="26" xfId="0" applyFont="1" applyFill="1" applyBorder="1" applyAlignment="1" applyProtection="1">
      <alignment vertical="center" wrapText="1"/>
      <protection hidden="1"/>
    </xf>
    <xf numFmtId="0" fontId="2" fillId="0" borderId="29" xfId="0" applyFont="1" applyFill="1" applyBorder="1" applyAlignment="1" applyProtection="1">
      <alignment vertical="center" wrapText="1"/>
      <protection hidden="1"/>
    </xf>
    <xf numFmtId="0" fontId="2" fillId="0" borderId="13" xfId="0" applyFont="1" applyFill="1" applyBorder="1" applyAlignment="1" applyProtection="1">
      <alignment vertical="center" wrapText="1"/>
      <protection hidden="1"/>
    </xf>
    <xf numFmtId="165" fontId="10" fillId="3" borderId="9" xfId="0" applyNumberFormat="1" applyFont="1" applyFill="1" applyBorder="1" applyAlignment="1" applyProtection="1">
      <alignment horizontal="left" vertical="center" wrapText="1"/>
      <protection locked="0"/>
    </xf>
    <xf numFmtId="165" fontId="10" fillId="3" borderId="38" xfId="0" applyNumberFormat="1" applyFont="1" applyFill="1" applyBorder="1" applyAlignment="1" applyProtection="1">
      <alignment horizontal="left" vertical="center" wrapText="1"/>
      <protection locked="0"/>
    </xf>
    <xf numFmtId="49" fontId="40" fillId="0" borderId="60" xfId="0" applyNumberFormat="1" applyFont="1" applyFill="1" applyBorder="1" applyAlignment="1" applyProtection="1">
      <alignment wrapText="1"/>
      <protection locked="0"/>
    </xf>
    <xf numFmtId="49" fontId="40" fillId="0" borderId="53" xfId="0" applyNumberFormat="1" applyFont="1" applyFill="1" applyBorder="1" applyAlignment="1" applyProtection="1">
      <alignment wrapText="1"/>
      <protection locked="0"/>
    </xf>
    <xf numFmtId="49" fontId="40" fillId="0" borderId="53" xfId="0" applyNumberFormat="1" applyFont="1" applyFill="1" applyBorder="1" applyAlignment="1" applyProtection="1">
      <alignment horizontal="center" wrapText="1"/>
      <protection locked="0"/>
    </xf>
    <xf numFmtId="166" fontId="40" fillId="0" borderId="53" xfId="0" applyNumberFormat="1" applyFont="1" applyFill="1" applyBorder="1" applyAlignment="1" applyProtection="1">
      <alignment horizontal="center" wrapText="1"/>
      <protection locked="0"/>
    </xf>
    <xf numFmtId="0" fontId="41" fillId="0" borderId="58" xfId="0" applyFont="1" applyFill="1" applyBorder="1" applyAlignment="1" applyProtection="1">
      <alignment wrapText="1"/>
      <protection locked="0"/>
    </xf>
    <xf numFmtId="0" fontId="41" fillId="0" borderId="1" xfId="0" applyFont="1" applyFill="1" applyBorder="1" applyAlignment="1" applyProtection="1">
      <alignment wrapText="1"/>
      <protection locked="0"/>
    </xf>
    <xf numFmtId="0" fontId="41" fillId="0" borderId="1" xfId="0" applyFont="1" applyFill="1" applyBorder="1" applyAlignment="1" applyProtection="1">
      <alignment horizontal="center" wrapText="1"/>
      <protection locked="0"/>
    </xf>
    <xf numFmtId="166" fontId="41" fillId="0" borderId="1" xfId="0" applyNumberFormat="1" applyFont="1" applyFill="1" applyBorder="1" applyAlignment="1" applyProtection="1">
      <alignment horizontal="center" wrapText="1"/>
      <protection locked="0"/>
    </xf>
    <xf numFmtId="0" fontId="41" fillId="0" borderId="57" xfId="0" applyFont="1" applyFill="1" applyBorder="1" applyAlignment="1" applyProtection="1">
      <alignment wrapText="1"/>
      <protection locked="0"/>
    </xf>
    <xf numFmtId="0" fontId="41" fillId="0" borderId="0" xfId="0" applyFont="1" applyFill="1" applyBorder="1" applyAlignment="1" applyProtection="1">
      <alignment wrapText="1"/>
      <protection locked="0"/>
    </xf>
    <xf numFmtId="0" fontId="41" fillId="0" borderId="0" xfId="0" applyFont="1" applyFill="1" applyBorder="1" applyAlignment="1" applyProtection="1">
      <alignment horizontal="center" wrapText="1"/>
      <protection locked="0"/>
    </xf>
    <xf numFmtId="166" fontId="41" fillId="0" borderId="0" xfId="0" applyNumberFormat="1" applyFont="1" applyFill="1" applyBorder="1" applyAlignment="1" applyProtection="1">
      <alignment horizontal="center" wrapText="1"/>
      <protection locked="0"/>
    </xf>
    <xf numFmtId="0" fontId="41" fillId="0" borderId="59" xfId="0" applyFont="1" applyFill="1" applyBorder="1" applyAlignment="1" applyProtection="1">
      <alignment wrapText="1"/>
      <protection locked="0"/>
    </xf>
    <xf numFmtId="0" fontId="41" fillId="0" borderId="11" xfId="0" applyFont="1" applyFill="1" applyBorder="1" applyAlignment="1" applyProtection="1">
      <alignment wrapText="1"/>
      <protection locked="0"/>
    </xf>
    <xf numFmtId="0" fontId="41" fillId="0" borderId="11" xfId="0" applyFont="1" applyFill="1" applyBorder="1" applyAlignment="1" applyProtection="1">
      <alignment horizontal="center" wrapText="1"/>
      <protection locked="0"/>
    </xf>
    <xf numFmtId="166" fontId="41" fillId="0" borderId="11" xfId="0" applyNumberFormat="1" applyFont="1" applyFill="1" applyBorder="1" applyAlignment="1" applyProtection="1">
      <alignment horizontal="center" wrapText="1"/>
      <protection locked="0"/>
    </xf>
    <xf numFmtId="49" fontId="40" fillId="9" borderId="57" xfId="0" applyNumberFormat="1" applyFont="1" applyFill="1" applyBorder="1" applyAlignment="1" applyProtection="1">
      <alignment wrapText="1"/>
      <protection locked="0"/>
    </xf>
    <xf numFmtId="49" fontId="40" fillId="9" borderId="0" xfId="0" applyNumberFormat="1" applyFont="1" applyFill="1" applyBorder="1" applyAlignment="1" applyProtection="1">
      <alignment wrapText="1"/>
      <protection locked="0"/>
    </xf>
    <xf numFmtId="49" fontId="40" fillId="9" borderId="0" xfId="0" applyNumberFormat="1" applyFont="1" applyFill="1" applyBorder="1" applyAlignment="1" applyProtection="1">
      <alignment horizontal="center" wrapText="1"/>
      <protection locked="0"/>
    </xf>
    <xf numFmtId="166" fontId="40" fillId="9" borderId="0" xfId="0" applyNumberFormat="1" applyFont="1" applyFill="1" applyBorder="1" applyAlignment="1" applyProtection="1">
      <alignment horizontal="center" wrapText="1"/>
      <protection locked="0"/>
    </xf>
    <xf numFmtId="0" fontId="1" fillId="0" borderId="11" xfId="0" applyFont="1" applyFill="1" applyBorder="1" applyAlignment="1" applyProtection="1">
      <alignment wrapText="1"/>
      <protection locked="0"/>
    </xf>
    <xf numFmtId="0" fontId="1" fillId="0" borderId="11" xfId="0" applyFont="1" applyFill="1" applyBorder="1" applyAlignment="1" applyProtection="1">
      <alignment horizontal="center" wrapText="1"/>
      <protection locked="0"/>
    </xf>
    <xf numFmtId="20" fontId="41" fillId="0" borderId="55" xfId="0" applyNumberFormat="1" applyFont="1" applyFill="1" applyBorder="1" applyAlignment="1" applyProtection="1">
      <alignment wrapText="1"/>
      <protection locked="0"/>
    </xf>
    <xf numFmtId="0" fontId="41" fillId="0" borderId="59" xfId="0" applyFont="1" applyBorder="1" applyAlignment="1" applyProtection="1">
      <alignment wrapText="1"/>
      <protection locked="0"/>
    </xf>
    <xf numFmtId="0" fontId="41" fillId="0" borderId="11" xfId="0" applyFont="1" applyBorder="1" applyAlignment="1" applyProtection="1">
      <alignment wrapText="1"/>
      <protection locked="0"/>
    </xf>
    <xf numFmtId="0" fontId="41" fillId="0" borderId="11" xfId="0" applyFont="1" applyBorder="1" applyAlignment="1" applyProtection="1">
      <alignment horizontal="center" wrapText="1"/>
      <protection locked="0"/>
    </xf>
    <xf numFmtId="166" fontId="41" fillId="0" borderId="11" xfId="0" applyNumberFormat="1" applyFont="1" applyBorder="1" applyAlignment="1" applyProtection="1">
      <alignment horizontal="center" wrapText="1"/>
      <protection locked="0"/>
    </xf>
    <xf numFmtId="0" fontId="1" fillId="0" borderId="11" xfId="0" applyFont="1" applyBorder="1" applyAlignment="1" applyProtection="1">
      <alignment wrapText="1"/>
      <protection locked="0"/>
    </xf>
    <xf numFmtId="0" fontId="1" fillId="0" borderId="11" xfId="0" applyFont="1" applyBorder="1" applyAlignment="1" applyProtection="1">
      <alignment horizontal="center" wrapText="1"/>
      <protection locked="0"/>
    </xf>
    <xf numFmtId="0" fontId="1" fillId="0" borderId="0" xfId="0" applyFont="1" applyAlignment="1" applyProtection="1">
      <alignment horizontal="center" wrapText="1"/>
      <protection locked="0"/>
    </xf>
    <xf numFmtId="49" fontId="43" fillId="3" borderId="13" xfId="0" applyNumberFormat="1" applyFont="1" applyFill="1" applyBorder="1" applyAlignment="1" applyProtection="1">
      <alignment vertical="center" wrapText="1"/>
      <protection locked="0"/>
    </xf>
    <xf numFmtId="0" fontId="44" fillId="0" borderId="55" xfId="0" applyFont="1" applyFill="1" applyBorder="1" applyAlignment="1" applyProtection="1">
      <alignment wrapText="1"/>
      <protection locked="0"/>
    </xf>
    <xf numFmtId="166" fontId="44" fillId="0" borderId="1" xfId="0" applyNumberFormat="1" applyFont="1" applyFill="1" applyBorder="1" applyAlignment="1" applyProtection="1">
      <alignment horizontal="center" wrapText="1"/>
      <protection locked="0"/>
    </xf>
    <xf numFmtId="0" fontId="45" fillId="0" borderId="0" xfId="0" applyFont="1" applyProtection="1">
      <protection locked="0"/>
    </xf>
    <xf numFmtId="0" fontId="44" fillId="0" borderId="55" xfId="0" applyFont="1" applyFill="1" applyBorder="1" applyAlignment="1" applyProtection="1">
      <alignment vertical="top" wrapText="1"/>
      <protection locked="0"/>
    </xf>
    <xf numFmtId="14" fontId="43" fillId="3" borderId="49" xfId="0" applyNumberFormat="1" applyFont="1" applyFill="1" applyBorder="1" applyAlignment="1" applyProtection="1">
      <alignment vertical="center"/>
      <protection locked="0"/>
    </xf>
    <xf numFmtId="0" fontId="13" fillId="4" borderId="1" xfId="0" applyFont="1" applyFill="1" applyBorder="1" applyAlignment="1" applyProtection="1">
      <alignment horizontal="center" vertical="center" wrapText="1"/>
      <protection hidden="1"/>
    </xf>
    <xf numFmtId="0" fontId="13" fillId="4" borderId="55"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wrapText="1"/>
      <protection hidden="1"/>
    </xf>
    <xf numFmtId="0" fontId="2" fillId="0" borderId="11" xfId="0" applyFont="1" applyFill="1" applyBorder="1" applyAlignment="1" applyProtection="1">
      <alignment horizontal="left" vertical="center" wrapText="1"/>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wrapText="1"/>
    </xf>
    <xf numFmtId="0" fontId="5" fillId="0" borderId="11" xfId="0" applyFont="1" applyFill="1" applyBorder="1" applyAlignment="1" applyProtection="1">
      <alignment horizontal="left" vertical="top" wrapText="1"/>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44" fontId="42"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wrapText="1"/>
      <protection hidden="1"/>
    </xf>
    <xf numFmtId="0" fontId="2" fillId="0" borderId="13" xfId="0" applyFont="1" applyFill="1" applyBorder="1" applyAlignment="1" applyProtection="1">
      <alignment horizontal="left" vertical="center" wrapText="1"/>
      <protection hidden="1"/>
    </xf>
    <xf numFmtId="0" fontId="2" fillId="0" borderId="2" xfId="0" applyFont="1" applyFill="1" applyBorder="1" applyAlignment="1" applyProtection="1">
      <alignment horizontal="left" vertical="center" wrapText="1"/>
      <protection hidden="1"/>
    </xf>
    <xf numFmtId="0" fontId="2" fillId="0" borderId="10" xfId="0" applyFont="1" applyFill="1" applyBorder="1" applyAlignment="1" applyProtection="1">
      <alignment horizontal="left" vertical="center" wrapText="1"/>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wrapText="1"/>
      <protection hidden="1"/>
    </xf>
    <xf numFmtId="0" fontId="13" fillId="4" borderId="43"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wrapText="1"/>
      <protection hidden="1"/>
    </xf>
    <xf numFmtId="0" fontId="37" fillId="4" borderId="41" xfId="0" applyFont="1" applyFill="1" applyBorder="1" applyAlignment="1" applyProtection="1">
      <alignment horizontal="left" vertical="center" wrapText="1"/>
      <protection hidden="1"/>
    </xf>
    <xf numFmtId="0" fontId="2" fillId="0" borderId="12" xfId="0" applyFont="1" applyFill="1" applyBorder="1" applyAlignment="1" applyProtection="1">
      <alignment horizontal="left" vertical="center" wrapText="1"/>
      <protection hidden="1"/>
    </xf>
    <xf numFmtId="0" fontId="2" fillId="0" borderId="21" xfId="0" applyFont="1" applyFill="1" applyBorder="1" applyAlignment="1" applyProtection="1">
      <alignment horizontal="left" vertical="center" wrapText="1"/>
      <protection hidden="1"/>
    </xf>
    <xf numFmtId="0" fontId="2" fillId="0" borderId="22" xfId="0" applyFont="1" applyFill="1" applyBorder="1" applyAlignment="1" applyProtection="1">
      <alignment horizontal="left" vertical="center" wrapText="1"/>
      <protection hidden="1"/>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wrapText="1"/>
      <protection hidden="1"/>
    </xf>
    <xf numFmtId="49" fontId="12" fillId="0" borderId="3" xfId="0" applyNumberFormat="1" applyFont="1" applyFill="1" applyBorder="1" applyAlignment="1" applyProtection="1">
      <alignment horizontal="left" vertical="center" wrapText="1"/>
      <protection hidden="1"/>
    </xf>
    <xf numFmtId="165" fontId="10" fillId="0" borderId="8" xfId="0" applyNumberFormat="1" applyFont="1" applyFill="1" applyBorder="1" applyAlignment="1" applyProtection="1">
      <alignment horizontal="left" vertical="center" wrapText="1"/>
      <protection hidden="1"/>
    </xf>
    <xf numFmtId="165" fontId="10" fillId="0" borderId="11" xfId="0" applyNumberFormat="1" applyFont="1" applyFill="1" applyBorder="1" applyAlignment="1" applyProtection="1">
      <alignment horizontal="left" vertical="center" wrapText="1"/>
      <protection hidden="1"/>
    </xf>
    <xf numFmtId="165" fontId="10" fillId="0" borderId="9" xfId="0" applyNumberFormat="1" applyFont="1" applyFill="1" applyBorder="1" applyAlignment="1" applyProtection="1">
      <alignment horizontal="left" vertical="center" wrapText="1"/>
      <protection hidden="1"/>
    </xf>
    <xf numFmtId="0" fontId="2" fillId="0" borderId="34" xfId="0" applyFont="1" applyFill="1" applyBorder="1" applyAlignment="1" applyProtection="1">
      <alignment horizontal="left" vertical="center" wrapText="1"/>
      <protection hidden="1"/>
    </xf>
    <xf numFmtId="0" fontId="2" fillId="0" borderId="0" xfId="0" applyFont="1" applyFill="1" applyBorder="1" applyAlignment="1" applyProtection="1">
      <alignment horizontal="left" vertical="center" wrapText="1"/>
      <protection hidden="1"/>
    </xf>
    <xf numFmtId="49" fontId="2" fillId="3" borderId="0" xfId="0" applyNumberFormat="1" applyFont="1" applyFill="1" applyBorder="1" applyAlignment="1" applyProtection="1">
      <alignment horizontal="left" vertical="center" wrapText="1"/>
      <protection locked="0"/>
    </xf>
    <xf numFmtId="49" fontId="2" fillId="3" borderId="38" xfId="0" applyNumberFormat="1" applyFont="1" applyFill="1" applyBorder="1" applyAlignment="1" applyProtection="1">
      <alignment horizontal="left" vertical="center" wrapText="1"/>
      <protection locked="0"/>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312"/>
  <sheetViews>
    <sheetView showGridLines="0" tabSelected="1" view="pageBreakPreview" zoomScale="90" zoomScaleNormal="85" zoomScaleSheetLayoutView="90" workbookViewId="0">
      <pane ySplit="12" topLeftCell="A182" activePane="bottomLeft" state="frozen"/>
      <selection activeCell="B1" sqref="B1"/>
      <selection pane="bottomLeft" activeCell="B186" sqref="B186"/>
    </sheetView>
  </sheetViews>
  <sheetFormatPr defaultColWidth="9.140625" defaultRowHeight="11.25" x14ac:dyDescent="0.2"/>
  <cols>
    <col min="1" max="1" width="5.140625" style="10" customWidth="1"/>
    <col min="2" max="2" width="8.5703125" style="64" customWidth="1"/>
    <col min="3" max="3" width="10.5703125" style="64" customWidth="1"/>
    <col min="4" max="4" width="10" style="64" customWidth="1"/>
    <col min="5" max="5" width="11.42578125" style="64" customWidth="1"/>
    <col min="6" max="6" width="74.140625" style="64" customWidth="1"/>
    <col min="7" max="7" width="9" style="125" customWidth="1"/>
    <col min="8" max="8" width="13" style="125" customWidth="1"/>
    <col min="9" max="9" width="10.85546875" style="125" customWidth="1"/>
    <col min="10" max="10" width="10.140625" style="125" customWidth="1"/>
    <col min="11" max="11" width="12.85546875" style="11" customWidth="1"/>
    <col min="12" max="12" width="16.28515625" style="11" customWidth="1"/>
    <col min="13" max="16384" width="9.140625" style="10"/>
  </cols>
  <sheetData>
    <row r="1" spans="1:15" s="13" customFormat="1" ht="30.75" customHeight="1" thickTop="1" thickBot="1" x14ac:dyDescent="0.3">
      <c r="A1" s="13" t="s">
        <v>89</v>
      </c>
      <c r="B1" s="136" t="s">
        <v>261</v>
      </c>
      <c r="C1" s="137"/>
      <c r="D1" s="137"/>
      <c r="E1" s="137"/>
      <c r="F1" s="137"/>
      <c r="G1" s="137"/>
      <c r="H1" s="137"/>
      <c r="I1" s="82"/>
      <c r="J1" s="83"/>
      <c r="K1" s="42"/>
      <c r="L1" s="43" t="str">
        <f>D3</f>
        <v>SO 10-20-01</v>
      </c>
    </row>
    <row r="2" spans="1:15" s="13" customFormat="1" ht="57" customHeight="1" thickTop="1" thickBot="1" x14ac:dyDescent="0.3">
      <c r="B2" s="138" t="s">
        <v>10</v>
      </c>
      <c r="C2" s="139"/>
      <c r="D2" s="84"/>
      <c r="E2" s="46"/>
      <c r="F2" s="28" t="s">
        <v>96</v>
      </c>
      <c r="G2" s="44"/>
      <c r="H2" s="45"/>
      <c r="I2" s="140" t="s">
        <v>25</v>
      </c>
      <c r="J2" s="141"/>
      <c r="K2" s="142">
        <f>ROUND(SUBTOTAL(9,L13:L311),2)</f>
        <v>0</v>
      </c>
      <c r="L2" s="143"/>
    </row>
    <row r="3" spans="1:15" s="13" customFormat="1" ht="42.75" customHeight="1" thickTop="1" thickBot="1" x14ac:dyDescent="0.3">
      <c r="B3" s="85" t="s">
        <v>30</v>
      </c>
      <c r="C3" s="86"/>
      <c r="D3" s="87" t="s">
        <v>98</v>
      </c>
      <c r="E3" s="30"/>
      <c r="F3" s="29" t="s">
        <v>99</v>
      </c>
      <c r="G3" s="88"/>
      <c r="H3" s="89"/>
      <c r="I3" s="90"/>
      <c r="J3" s="91"/>
      <c r="K3" s="160"/>
      <c r="L3" s="161"/>
    </row>
    <row r="4" spans="1:15" s="13" customFormat="1" ht="18" customHeight="1" thickTop="1" x14ac:dyDescent="0.25">
      <c r="B4" s="146" t="s">
        <v>19</v>
      </c>
      <c r="C4" s="147"/>
      <c r="D4" s="148"/>
      <c r="E4" s="4" t="s">
        <v>39</v>
      </c>
      <c r="F4" s="41" t="s">
        <v>100</v>
      </c>
      <c r="G4" s="39"/>
      <c r="H4" s="40"/>
      <c r="I4" s="158" t="s">
        <v>28</v>
      </c>
      <c r="J4" s="159"/>
      <c r="K4" s="2">
        <v>821</v>
      </c>
      <c r="L4" s="3">
        <v>20</v>
      </c>
    </row>
    <row r="5" spans="1:15" s="13" customFormat="1" ht="18" customHeight="1" x14ac:dyDescent="0.25">
      <c r="B5" s="92" t="s">
        <v>26</v>
      </c>
      <c r="C5" s="93"/>
      <c r="D5" s="93"/>
      <c r="E5" s="4" t="s">
        <v>27</v>
      </c>
      <c r="F5" s="150" t="str">
        <f>IF((E5="Stádium 2"),"  Dokumentace pro územní řízení - DUR",(IF((E5="Stádium 3"),"  Projektová dokumentace (DOS/DSP)","")))</f>
        <v xml:space="preserve">  Projektová dokumentace (DOS/DSP)</v>
      </c>
      <c r="G5" s="150"/>
      <c r="H5" s="151"/>
      <c r="I5" s="149" t="s">
        <v>20</v>
      </c>
      <c r="J5" s="148"/>
      <c r="K5" s="5" t="s">
        <v>97</v>
      </c>
      <c r="L5" s="48"/>
    </row>
    <row r="6" spans="1:15" s="13" customFormat="1" ht="18" customHeight="1" x14ac:dyDescent="0.2">
      <c r="B6" s="92" t="s">
        <v>18</v>
      </c>
      <c r="C6" s="93"/>
      <c r="D6" s="93"/>
      <c r="E6" s="126" t="s">
        <v>263</v>
      </c>
      <c r="F6" s="162"/>
      <c r="G6" s="162"/>
      <c r="H6" s="163"/>
      <c r="I6" s="149" t="s">
        <v>21</v>
      </c>
      <c r="J6" s="148"/>
      <c r="K6" s="5"/>
      <c r="L6" s="48"/>
      <c r="O6" s="52"/>
    </row>
    <row r="7" spans="1:15" s="13" customFormat="1" ht="18" customHeight="1" x14ac:dyDescent="0.2">
      <c r="B7" s="152" t="s">
        <v>22</v>
      </c>
      <c r="C7" s="135"/>
      <c r="D7" s="135"/>
      <c r="E7" s="94"/>
      <c r="F7" s="164" t="s">
        <v>17</v>
      </c>
      <c r="G7" s="165"/>
      <c r="H7" s="166"/>
      <c r="I7" s="157" t="s">
        <v>24</v>
      </c>
      <c r="J7" s="147"/>
      <c r="K7" s="47">
        <v>2018</v>
      </c>
      <c r="L7" s="49"/>
      <c r="O7" s="53"/>
    </row>
    <row r="8" spans="1:15" s="13" customFormat="1" ht="19.5" customHeight="1" thickBot="1" x14ac:dyDescent="0.3">
      <c r="B8" s="167" t="s">
        <v>23</v>
      </c>
      <c r="C8" s="168"/>
      <c r="D8" s="168"/>
      <c r="E8" s="95"/>
      <c r="F8" s="19" t="s">
        <v>259</v>
      </c>
      <c r="G8" s="169" t="s">
        <v>260</v>
      </c>
      <c r="H8" s="170"/>
      <c r="I8" s="134" t="s">
        <v>16</v>
      </c>
      <c r="J8" s="135"/>
      <c r="K8" s="131">
        <v>43640</v>
      </c>
      <c r="L8" s="50"/>
    </row>
    <row r="9" spans="1:15" s="13" customFormat="1" ht="9.75" customHeight="1" x14ac:dyDescent="0.25">
      <c r="B9" s="155" t="str">
        <f>F2</f>
        <v>Optimalizace traťového úseku Mstětice (mimo) – Praha-Vysočany (včetně)</v>
      </c>
      <c r="C9" s="156"/>
      <c r="D9" s="156"/>
      <c r="E9" s="156"/>
      <c r="F9" s="156"/>
      <c r="G9" s="156"/>
      <c r="H9" s="156"/>
      <c r="I9" s="156"/>
      <c r="J9" s="156"/>
      <c r="K9" s="20" t="str">
        <f>$I$5</f>
        <v>ISPROFIN:</v>
      </c>
      <c r="L9" s="51" t="str">
        <f>K5</f>
        <v>5003520028</v>
      </c>
    </row>
    <row r="10" spans="1:15" s="13" customFormat="1" ht="15" customHeight="1" x14ac:dyDescent="0.25">
      <c r="B10" s="153" t="s">
        <v>11</v>
      </c>
      <c r="C10" s="132" t="s">
        <v>0</v>
      </c>
      <c r="D10" s="132" t="s">
        <v>1</v>
      </c>
      <c r="E10" s="132" t="s">
        <v>12</v>
      </c>
      <c r="F10" s="132" t="s">
        <v>29</v>
      </c>
      <c r="G10" s="132" t="s">
        <v>2</v>
      </c>
      <c r="H10" s="132" t="s">
        <v>3</v>
      </c>
      <c r="I10" s="132" t="s">
        <v>13</v>
      </c>
      <c r="J10" s="132" t="s">
        <v>14</v>
      </c>
      <c r="K10" s="144" t="s">
        <v>93</v>
      </c>
      <c r="L10" s="145"/>
    </row>
    <row r="11" spans="1:15" s="13" customFormat="1" ht="15" customHeight="1" x14ac:dyDescent="0.25">
      <c r="B11" s="153"/>
      <c r="C11" s="132"/>
      <c r="D11" s="132"/>
      <c r="E11" s="132"/>
      <c r="F11" s="132"/>
      <c r="G11" s="132"/>
      <c r="H11" s="132"/>
      <c r="I11" s="132"/>
      <c r="J11" s="132"/>
      <c r="K11" s="144"/>
      <c r="L11" s="145"/>
    </row>
    <row r="12" spans="1:15" s="13" customFormat="1" ht="12.75" customHeight="1" thickBot="1" x14ac:dyDescent="0.3">
      <c r="B12" s="154"/>
      <c r="C12" s="133"/>
      <c r="D12" s="133"/>
      <c r="E12" s="133"/>
      <c r="F12" s="133"/>
      <c r="G12" s="133"/>
      <c r="H12" s="133"/>
      <c r="I12" s="133"/>
      <c r="J12" s="133"/>
      <c r="K12" s="65" t="s">
        <v>15</v>
      </c>
      <c r="L12" s="66" t="s">
        <v>4</v>
      </c>
    </row>
    <row r="13" spans="1:15" x14ac:dyDescent="0.2">
      <c r="A13" s="10" t="s">
        <v>101</v>
      </c>
      <c r="B13" s="96" t="s">
        <v>102</v>
      </c>
      <c r="C13" s="97">
        <v>15</v>
      </c>
      <c r="D13" s="97"/>
      <c r="E13" s="97"/>
      <c r="F13" s="97" t="s">
        <v>103</v>
      </c>
      <c r="G13" s="98"/>
      <c r="H13" s="99"/>
      <c r="I13" s="99"/>
      <c r="J13" s="99"/>
      <c r="K13" s="68"/>
      <c r="L13" s="69"/>
    </row>
    <row r="14" spans="1:15" ht="22.5" x14ac:dyDescent="0.2">
      <c r="A14" s="10" t="s">
        <v>104</v>
      </c>
      <c r="B14" s="100">
        <v>1</v>
      </c>
      <c r="C14" s="101">
        <v>15111</v>
      </c>
      <c r="D14" s="101"/>
      <c r="E14" s="101" t="s">
        <v>105</v>
      </c>
      <c r="F14" s="78" t="s">
        <v>106</v>
      </c>
      <c r="G14" s="102" t="s">
        <v>107</v>
      </c>
      <c r="H14" s="103">
        <v>7170.8580000000002</v>
      </c>
      <c r="I14" s="103"/>
      <c r="J14" s="103" t="str">
        <f>IF(ISNUMBER(I14),ROUND(H14*I14,3),"")</f>
        <v/>
      </c>
      <c r="K14" s="70"/>
      <c r="L14" s="71">
        <f>ROUND(H14*K14,2)</f>
        <v>0</v>
      </c>
    </row>
    <row r="15" spans="1:15" x14ac:dyDescent="0.2">
      <c r="A15" s="10" t="s">
        <v>5</v>
      </c>
      <c r="B15" s="104"/>
      <c r="C15" s="105"/>
      <c r="D15" s="105"/>
      <c r="E15" s="105"/>
      <c r="F15" s="78"/>
      <c r="G15" s="106"/>
      <c r="H15" s="107"/>
      <c r="I15" s="107"/>
      <c r="J15" s="107"/>
      <c r="K15" s="72"/>
      <c r="L15" s="73"/>
    </row>
    <row r="16" spans="1:15" x14ac:dyDescent="0.2">
      <c r="A16" s="10" t="s">
        <v>7</v>
      </c>
      <c r="B16" s="104"/>
      <c r="C16" s="105"/>
      <c r="D16" s="105"/>
      <c r="E16" s="105"/>
      <c r="F16" s="78" t="s">
        <v>108</v>
      </c>
      <c r="G16" s="106"/>
      <c r="H16" s="107"/>
      <c r="I16" s="107"/>
      <c r="J16" s="107"/>
      <c r="K16" s="72"/>
      <c r="L16" s="73"/>
    </row>
    <row r="17" spans="1:12" x14ac:dyDescent="0.2">
      <c r="A17" s="10" t="s">
        <v>8</v>
      </c>
      <c r="B17" s="104"/>
      <c r="C17" s="105"/>
      <c r="D17" s="105"/>
      <c r="E17" s="105"/>
      <c r="F17" s="78" t="s">
        <v>109</v>
      </c>
      <c r="G17" s="106"/>
      <c r="H17" s="107"/>
      <c r="I17" s="107"/>
      <c r="J17" s="107"/>
      <c r="K17" s="72"/>
      <c r="L17" s="73"/>
    </row>
    <row r="18" spans="1:12" ht="22.5" x14ac:dyDescent="0.2">
      <c r="A18" s="10" t="s">
        <v>104</v>
      </c>
      <c r="B18" s="100">
        <v>2</v>
      </c>
      <c r="C18" s="101">
        <v>15140</v>
      </c>
      <c r="D18" s="101"/>
      <c r="E18" s="101" t="s">
        <v>105</v>
      </c>
      <c r="F18" s="78" t="s">
        <v>110</v>
      </c>
      <c r="G18" s="102" t="s">
        <v>107</v>
      </c>
      <c r="H18" s="103">
        <v>58.75</v>
      </c>
      <c r="I18" s="103"/>
      <c r="J18" s="103" t="str">
        <f>IF(ISNUMBER(I18),ROUND(H18*I18,3),"")</f>
        <v/>
      </c>
      <c r="K18" s="70"/>
      <c r="L18" s="71">
        <f>ROUND(H18*K18,2)</f>
        <v>0</v>
      </c>
    </row>
    <row r="19" spans="1:12" x14ac:dyDescent="0.2">
      <c r="A19" s="10" t="s">
        <v>5</v>
      </c>
      <c r="B19" s="104"/>
      <c r="C19" s="105"/>
      <c r="D19" s="105"/>
      <c r="E19" s="105"/>
      <c r="F19" s="78"/>
      <c r="G19" s="106"/>
      <c r="H19" s="107"/>
      <c r="I19" s="107"/>
      <c r="J19" s="107"/>
      <c r="K19" s="72"/>
      <c r="L19" s="73"/>
    </row>
    <row r="20" spans="1:12" x14ac:dyDescent="0.2">
      <c r="A20" s="10" t="s">
        <v>7</v>
      </c>
      <c r="B20" s="104"/>
      <c r="C20" s="105"/>
      <c r="D20" s="105"/>
      <c r="E20" s="105"/>
      <c r="F20" s="78" t="s">
        <v>111</v>
      </c>
      <c r="G20" s="106"/>
      <c r="H20" s="107"/>
      <c r="I20" s="107"/>
      <c r="J20" s="107"/>
      <c r="K20" s="72"/>
      <c r="L20" s="73"/>
    </row>
    <row r="21" spans="1:12" x14ac:dyDescent="0.2">
      <c r="A21" s="10" t="s">
        <v>8</v>
      </c>
      <c r="B21" s="104"/>
      <c r="C21" s="105"/>
      <c r="D21" s="105"/>
      <c r="E21" s="105"/>
      <c r="F21" s="78" t="s">
        <v>109</v>
      </c>
      <c r="G21" s="106"/>
      <c r="H21" s="107"/>
      <c r="I21" s="107"/>
      <c r="J21" s="107"/>
      <c r="K21" s="72"/>
      <c r="L21" s="73"/>
    </row>
    <row r="22" spans="1:12" x14ac:dyDescent="0.2">
      <c r="A22" s="10" t="s">
        <v>104</v>
      </c>
      <c r="B22" s="100">
        <v>3</v>
      </c>
      <c r="C22" s="101">
        <v>15330</v>
      </c>
      <c r="D22" s="101"/>
      <c r="E22" s="101" t="s">
        <v>105</v>
      </c>
      <c r="F22" s="78" t="s">
        <v>112</v>
      </c>
      <c r="G22" s="102" t="s">
        <v>107</v>
      </c>
      <c r="H22" s="103">
        <v>976.08</v>
      </c>
      <c r="I22" s="103"/>
      <c r="J22" s="103" t="str">
        <f>IF(ISNUMBER(I22),ROUND(H22*I22,3),"")</f>
        <v/>
      </c>
      <c r="K22" s="70"/>
      <c r="L22" s="71">
        <f>ROUND(H22*K22,2)</f>
        <v>0</v>
      </c>
    </row>
    <row r="23" spans="1:12" x14ac:dyDescent="0.2">
      <c r="A23" s="10" t="s">
        <v>5</v>
      </c>
      <c r="B23" s="104"/>
      <c r="C23" s="105"/>
      <c r="D23" s="105"/>
      <c r="E23" s="105"/>
      <c r="F23" s="78"/>
      <c r="G23" s="106"/>
      <c r="H23" s="107"/>
      <c r="I23" s="107"/>
      <c r="J23" s="107"/>
      <c r="K23" s="72"/>
      <c r="L23" s="73"/>
    </row>
    <row r="24" spans="1:12" x14ac:dyDescent="0.2">
      <c r="A24" s="10" t="s">
        <v>7</v>
      </c>
      <c r="B24" s="104"/>
      <c r="C24" s="105"/>
      <c r="D24" s="105"/>
      <c r="E24" s="105"/>
      <c r="F24" s="78" t="s">
        <v>113</v>
      </c>
      <c r="G24" s="106"/>
      <c r="H24" s="107"/>
      <c r="I24" s="107"/>
      <c r="J24" s="107"/>
      <c r="K24" s="72"/>
      <c r="L24" s="73"/>
    </row>
    <row r="25" spans="1:12" x14ac:dyDescent="0.2">
      <c r="A25" s="10" t="s">
        <v>8</v>
      </c>
      <c r="B25" s="104"/>
      <c r="C25" s="105"/>
      <c r="D25" s="105"/>
      <c r="E25" s="105"/>
      <c r="F25" s="78" t="s">
        <v>109</v>
      </c>
      <c r="G25" s="106"/>
      <c r="H25" s="107"/>
      <c r="I25" s="107"/>
      <c r="J25" s="107"/>
      <c r="K25" s="72"/>
      <c r="L25" s="73"/>
    </row>
    <row r="26" spans="1:12" x14ac:dyDescent="0.2">
      <c r="B26" s="108"/>
      <c r="C26" s="109"/>
      <c r="D26" s="109"/>
      <c r="E26" s="109"/>
      <c r="F26" s="109"/>
      <c r="G26" s="110"/>
      <c r="H26" s="111"/>
      <c r="I26" s="111"/>
      <c r="J26" s="111"/>
      <c r="K26" s="74"/>
      <c r="L26" s="75"/>
    </row>
    <row r="27" spans="1:12" ht="22.5" x14ac:dyDescent="0.2">
      <c r="A27" s="10" t="s">
        <v>247</v>
      </c>
      <c r="B27" s="112"/>
      <c r="C27" s="113" t="s">
        <v>248</v>
      </c>
      <c r="D27" s="113"/>
      <c r="E27" s="113"/>
      <c r="F27" s="113" t="s">
        <v>103</v>
      </c>
      <c r="G27" s="114"/>
      <c r="H27" s="115"/>
      <c r="I27" s="115"/>
      <c r="J27" s="115">
        <f>SUBTOTAL(9,J14:J26)</f>
        <v>0</v>
      </c>
      <c r="K27" s="76"/>
      <c r="L27" s="77">
        <f>SUBTOTAL(9,L14:L26)</f>
        <v>0</v>
      </c>
    </row>
    <row r="28" spans="1:12" ht="12" thickBot="1" x14ac:dyDescent="0.25">
      <c r="B28" s="116"/>
      <c r="C28" s="116"/>
      <c r="D28" s="116"/>
      <c r="E28" s="116"/>
      <c r="F28" s="116"/>
      <c r="G28" s="117"/>
      <c r="H28" s="117"/>
      <c r="I28" s="117"/>
      <c r="J28" s="117"/>
      <c r="K28" s="67"/>
      <c r="L28" s="67"/>
    </row>
    <row r="29" spans="1:12" x14ac:dyDescent="0.2">
      <c r="A29" s="10" t="s">
        <v>101</v>
      </c>
      <c r="B29" s="96" t="s">
        <v>102</v>
      </c>
      <c r="C29" s="97">
        <v>10</v>
      </c>
      <c r="D29" s="97"/>
      <c r="E29" s="97"/>
      <c r="F29" s="97" t="s">
        <v>9</v>
      </c>
      <c r="G29" s="98"/>
      <c r="H29" s="99"/>
      <c r="I29" s="99"/>
      <c r="J29" s="99"/>
      <c r="K29" s="68"/>
      <c r="L29" s="69"/>
    </row>
    <row r="30" spans="1:12" x14ac:dyDescent="0.2">
      <c r="A30" s="10" t="s">
        <v>104</v>
      </c>
      <c r="B30" s="100">
        <v>4</v>
      </c>
      <c r="C30" s="101">
        <v>125738</v>
      </c>
      <c r="D30" s="101"/>
      <c r="E30" s="101" t="s">
        <v>105</v>
      </c>
      <c r="F30" s="78" t="s">
        <v>114</v>
      </c>
      <c r="G30" s="102" t="s">
        <v>115</v>
      </c>
      <c r="H30" s="103">
        <v>95.218000000000004</v>
      </c>
      <c r="I30" s="103"/>
      <c r="J30" s="103" t="str">
        <f>IF(ISNUMBER(I30),ROUND(H30*I30,3),"")</f>
        <v/>
      </c>
      <c r="K30" s="70"/>
      <c r="L30" s="71">
        <f>ROUND(H30*K30,2)</f>
        <v>0</v>
      </c>
    </row>
    <row r="31" spans="1:12" x14ac:dyDescent="0.2">
      <c r="A31" s="10" t="s">
        <v>5</v>
      </c>
      <c r="B31" s="104"/>
      <c r="C31" s="105"/>
      <c r="D31" s="105"/>
      <c r="E31" s="105"/>
      <c r="F31" s="78"/>
      <c r="G31" s="106"/>
      <c r="H31" s="107"/>
      <c r="I31" s="107"/>
      <c r="J31" s="107"/>
      <c r="K31" s="72"/>
      <c r="L31" s="73"/>
    </row>
    <row r="32" spans="1:12" x14ac:dyDescent="0.2">
      <c r="A32" s="10" t="s">
        <v>7</v>
      </c>
      <c r="B32" s="104"/>
      <c r="C32" s="105"/>
      <c r="D32" s="105"/>
      <c r="E32" s="105"/>
      <c r="F32" s="78" t="s">
        <v>116</v>
      </c>
      <c r="G32" s="106"/>
      <c r="H32" s="107"/>
      <c r="I32" s="107"/>
      <c r="J32" s="107"/>
      <c r="K32" s="72"/>
      <c r="L32" s="73"/>
    </row>
    <row r="33" spans="1:12" x14ac:dyDescent="0.2">
      <c r="A33" s="10" t="s">
        <v>8</v>
      </c>
      <c r="B33" s="104"/>
      <c r="C33" s="105"/>
      <c r="D33" s="105"/>
      <c r="E33" s="105"/>
      <c r="F33" s="78" t="s">
        <v>109</v>
      </c>
      <c r="G33" s="106"/>
      <c r="H33" s="107"/>
      <c r="I33" s="107"/>
      <c r="J33" s="107"/>
      <c r="K33" s="72"/>
      <c r="L33" s="73"/>
    </row>
    <row r="34" spans="1:12" x14ac:dyDescent="0.2">
      <c r="A34" s="10" t="s">
        <v>104</v>
      </c>
      <c r="B34" s="100">
        <v>5</v>
      </c>
      <c r="C34" s="101">
        <v>131738</v>
      </c>
      <c r="D34" s="101"/>
      <c r="E34" s="101" t="s">
        <v>105</v>
      </c>
      <c r="F34" s="78" t="s">
        <v>117</v>
      </c>
      <c r="G34" s="102" t="s">
        <v>115</v>
      </c>
      <c r="H34" s="103">
        <v>3774.136</v>
      </c>
      <c r="I34" s="103"/>
      <c r="J34" s="103" t="str">
        <f>IF(ISNUMBER(I34),ROUND(H34*I34,3),"")</f>
        <v/>
      </c>
      <c r="K34" s="70"/>
      <c r="L34" s="71">
        <f>ROUND(H34*K34,2)</f>
        <v>0</v>
      </c>
    </row>
    <row r="35" spans="1:12" x14ac:dyDescent="0.2">
      <c r="A35" s="10" t="s">
        <v>5</v>
      </c>
      <c r="B35" s="104"/>
      <c r="C35" s="105"/>
      <c r="D35" s="105"/>
      <c r="E35" s="105"/>
      <c r="F35" s="78"/>
      <c r="G35" s="106"/>
      <c r="H35" s="107"/>
      <c r="I35" s="107"/>
      <c r="J35" s="107"/>
      <c r="K35" s="72"/>
      <c r="L35" s="73"/>
    </row>
    <row r="36" spans="1:12" ht="33.75" x14ac:dyDescent="0.2">
      <c r="A36" s="10" t="s">
        <v>7</v>
      </c>
      <c r="B36" s="104"/>
      <c r="C36" s="105"/>
      <c r="D36" s="105"/>
      <c r="E36" s="105"/>
      <c r="F36" s="78" t="s">
        <v>118</v>
      </c>
      <c r="G36" s="106"/>
      <c r="H36" s="107"/>
      <c r="I36" s="107"/>
      <c r="J36" s="107"/>
      <c r="K36" s="72"/>
      <c r="L36" s="73"/>
    </row>
    <row r="37" spans="1:12" x14ac:dyDescent="0.2">
      <c r="A37" s="10" t="s">
        <v>8</v>
      </c>
      <c r="B37" s="104"/>
      <c r="C37" s="105"/>
      <c r="D37" s="105"/>
      <c r="E37" s="105"/>
      <c r="F37" s="78" t="s">
        <v>109</v>
      </c>
      <c r="G37" s="106"/>
      <c r="H37" s="107"/>
      <c r="I37" s="107"/>
      <c r="J37" s="107"/>
      <c r="K37" s="72"/>
      <c r="L37" s="73"/>
    </row>
    <row r="38" spans="1:12" x14ac:dyDescent="0.2">
      <c r="A38" s="10" t="s">
        <v>104</v>
      </c>
      <c r="B38" s="100">
        <v>6</v>
      </c>
      <c r="C38" s="101">
        <v>17120</v>
      </c>
      <c r="D38" s="101"/>
      <c r="E38" s="101" t="s">
        <v>105</v>
      </c>
      <c r="F38" s="78" t="s">
        <v>119</v>
      </c>
      <c r="G38" s="102" t="s">
        <v>115</v>
      </c>
      <c r="H38" s="103">
        <v>3774.136</v>
      </c>
      <c r="I38" s="103"/>
      <c r="J38" s="103" t="str">
        <f>IF(ISNUMBER(I38),ROUND(H38*I38,3),"")</f>
        <v/>
      </c>
      <c r="K38" s="70"/>
      <c r="L38" s="71">
        <f>ROUND(H38*K38,2)</f>
        <v>0</v>
      </c>
    </row>
    <row r="39" spans="1:12" x14ac:dyDescent="0.2">
      <c r="A39" s="10" t="s">
        <v>5</v>
      </c>
      <c r="B39" s="104"/>
      <c r="C39" s="105"/>
      <c r="D39" s="105"/>
      <c r="E39" s="105"/>
      <c r="F39" s="78"/>
      <c r="G39" s="106"/>
      <c r="H39" s="107"/>
      <c r="I39" s="107"/>
      <c r="J39" s="107"/>
      <c r="K39" s="72"/>
      <c r="L39" s="73"/>
    </row>
    <row r="40" spans="1:12" x14ac:dyDescent="0.2">
      <c r="A40" s="10" t="s">
        <v>7</v>
      </c>
      <c r="B40" s="104"/>
      <c r="C40" s="105"/>
      <c r="D40" s="105"/>
      <c r="E40" s="105"/>
      <c r="F40" s="78" t="s">
        <v>120</v>
      </c>
      <c r="G40" s="106"/>
      <c r="H40" s="107"/>
      <c r="I40" s="107"/>
      <c r="J40" s="107"/>
      <c r="K40" s="72"/>
      <c r="L40" s="73"/>
    </row>
    <row r="41" spans="1:12" x14ac:dyDescent="0.2">
      <c r="A41" s="10" t="s">
        <v>8</v>
      </c>
      <c r="B41" s="104"/>
      <c r="C41" s="105"/>
      <c r="D41" s="105"/>
      <c r="E41" s="105"/>
      <c r="F41" s="78" t="s">
        <v>109</v>
      </c>
      <c r="G41" s="106"/>
      <c r="H41" s="107"/>
      <c r="I41" s="107"/>
      <c r="J41" s="107"/>
      <c r="K41" s="72"/>
      <c r="L41" s="73"/>
    </row>
    <row r="42" spans="1:12" x14ac:dyDescent="0.2">
      <c r="A42" s="10" t="s">
        <v>104</v>
      </c>
      <c r="B42" s="100">
        <v>7</v>
      </c>
      <c r="C42" s="101">
        <v>18223</v>
      </c>
      <c r="D42" s="101"/>
      <c r="E42" s="101" t="s">
        <v>105</v>
      </c>
      <c r="F42" s="78" t="s">
        <v>121</v>
      </c>
      <c r="G42" s="102" t="s">
        <v>122</v>
      </c>
      <c r="H42" s="103">
        <v>476.09199999999998</v>
      </c>
      <c r="I42" s="103"/>
      <c r="J42" s="103" t="str">
        <f>IF(ISNUMBER(I42),ROUND(H42*I42,3),"")</f>
        <v/>
      </c>
      <c r="K42" s="70"/>
      <c r="L42" s="71">
        <f>ROUND(H42*K42,2)</f>
        <v>0</v>
      </c>
    </row>
    <row r="43" spans="1:12" x14ac:dyDescent="0.2">
      <c r="A43" s="10" t="s">
        <v>5</v>
      </c>
      <c r="B43" s="104"/>
      <c r="C43" s="105"/>
      <c r="D43" s="105"/>
      <c r="E43" s="105"/>
      <c r="F43" s="78"/>
      <c r="G43" s="106"/>
      <c r="H43" s="107"/>
      <c r="I43" s="107"/>
      <c r="J43" s="107"/>
      <c r="K43" s="72"/>
      <c r="L43" s="73"/>
    </row>
    <row r="44" spans="1:12" ht="33.75" x14ac:dyDescent="0.2">
      <c r="A44" s="10" t="s">
        <v>7</v>
      </c>
      <c r="B44" s="104"/>
      <c r="C44" s="105"/>
      <c r="D44" s="105"/>
      <c r="E44" s="105"/>
      <c r="F44" s="78" t="s">
        <v>123</v>
      </c>
      <c r="G44" s="106"/>
      <c r="H44" s="107"/>
      <c r="I44" s="107"/>
      <c r="J44" s="107"/>
      <c r="K44" s="72"/>
      <c r="L44" s="73"/>
    </row>
    <row r="45" spans="1:12" x14ac:dyDescent="0.2">
      <c r="A45" s="10" t="s">
        <v>8</v>
      </c>
      <c r="B45" s="104"/>
      <c r="C45" s="105"/>
      <c r="D45" s="105"/>
      <c r="E45" s="105"/>
      <c r="F45" s="78" t="s">
        <v>109</v>
      </c>
      <c r="G45" s="106"/>
      <c r="H45" s="107"/>
      <c r="I45" s="107"/>
      <c r="J45" s="107"/>
      <c r="K45" s="72"/>
      <c r="L45" s="73"/>
    </row>
    <row r="46" spans="1:12" x14ac:dyDescent="0.2">
      <c r="A46" s="10" t="s">
        <v>104</v>
      </c>
      <c r="B46" s="100">
        <v>8</v>
      </c>
      <c r="C46" s="101">
        <v>18242</v>
      </c>
      <c r="D46" s="101"/>
      <c r="E46" s="101" t="s">
        <v>105</v>
      </c>
      <c r="F46" s="78" t="s">
        <v>124</v>
      </c>
      <c r="G46" s="102" t="s">
        <v>122</v>
      </c>
      <c r="H46" s="103">
        <v>476.09199999999998</v>
      </c>
      <c r="I46" s="103"/>
      <c r="J46" s="103" t="str">
        <f>IF(ISNUMBER(I46),ROUND(H46*I46,3),"")</f>
        <v/>
      </c>
      <c r="K46" s="70"/>
      <c r="L46" s="71">
        <f>ROUND(H46*K46,2)</f>
        <v>0</v>
      </c>
    </row>
    <row r="47" spans="1:12" x14ac:dyDescent="0.2">
      <c r="A47" s="10" t="s">
        <v>5</v>
      </c>
      <c r="B47" s="104"/>
      <c r="C47" s="105"/>
      <c r="D47" s="105"/>
      <c r="E47" s="105"/>
      <c r="F47" s="78"/>
      <c r="G47" s="106"/>
      <c r="H47" s="107"/>
      <c r="I47" s="107"/>
      <c r="J47" s="107"/>
      <c r="K47" s="72"/>
      <c r="L47" s="73"/>
    </row>
    <row r="48" spans="1:12" ht="33.75" x14ac:dyDescent="0.2">
      <c r="A48" s="10" t="s">
        <v>7</v>
      </c>
      <c r="B48" s="104"/>
      <c r="C48" s="105"/>
      <c r="D48" s="105"/>
      <c r="E48" s="105"/>
      <c r="F48" s="78" t="s">
        <v>123</v>
      </c>
      <c r="G48" s="106"/>
      <c r="H48" s="107"/>
      <c r="I48" s="107"/>
      <c r="J48" s="107"/>
      <c r="K48" s="72"/>
      <c r="L48" s="73"/>
    </row>
    <row r="49" spans="1:12" x14ac:dyDescent="0.2">
      <c r="A49" s="10" t="s">
        <v>8</v>
      </c>
      <c r="B49" s="104"/>
      <c r="C49" s="105"/>
      <c r="D49" s="105"/>
      <c r="E49" s="105"/>
      <c r="F49" s="78" t="s">
        <v>109</v>
      </c>
      <c r="G49" s="106"/>
      <c r="H49" s="107"/>
      <c r="I49" s="107"/>
      <c r="J49" s="107"/>
      <c r="K49" s="72"/>
      <c r="L49" s="73"/>
    </row>
    <row r="50" spans="1:12" x14ac:dyDescent="0.2">
      <c r="A50" s="10" t="s">
        <v>104</v>
      </c>
      <c r="B50" s="100">
        <v>9</v>
      </c>
      <c r="C50" s="101">
        <v>18247</v>
      </c>
      <c r="D50" s="101"/>
      <c r="E50" s="101" t="s">
        <v>105</v>
      </c>
      <c r="F50" s="78" t="s">
        <v>125</v>
      </c>
      <c r="G50" s="102" t="s">
        <v>122</v>
      </c>
      <c r="H50" s="103">
        <v>476.09199999999998</v>
      </c>
      <c r="I50" s="103"/>
      <c r="J50" s="103" t="str">
        <f>IF(ISNUMBER(I50),ROUND(H50*I50,3),"")</f>
        <v/>
      </c>
      <c r="K50" s="70"/>
      <c r="L50" s="71">
        <f>ROUND(H50*K50,2)</f>
        <v>0</v>
      </c>
    </row>
    <row r="51" spans="1:12" x14ac:dyDescent="0.2">
      <c r="A51" s="10" t="s">
        <v>5</v>
      </c>
      <c r="B51" s="104"/>
      <c r="C51" s="105"/>
      <c r="D51" s="105"/>
      <c r="E51" s="105"/>
      <c r="F51" s="78"/>
      <c r="G51" s="106"/>
      <c r="H51" s="107"/>
      <c r="I51" s="107"/>
      <c r="J51" s="107"/>
      <c r="K51" s="72"/>
      <c r="L51" s="73"/>
    </row>
    <row r="52" spans="1:12" ht="33.75" x14ac:dyDescent="0.2">
      <c r="A52" s="10" t="s">
        <v>7</v>
      </c>
      <c r="B52" s="104"/>
      <c r="C52" s="105"/>
      <c r="D52" s="105"/>
      <c r="E52" s="105"/>
      <c r="F52" s="78" t="s">
        <v>123</v>
      </c>
      <c r="G52" s="106"/>
      <c r="H52" s="107"/>
      <c r="I52" s="107"/>
      <c r="J52" s="107"/>
      <c r="K52" s="72"/>
      <c r="L52" s="73"/>
    </row>
    <row r="53" spans="1:12" x14ac:dyDescent="0.2">
      <c r="A53" s="10" t="s">
        <v>8</v>
      </c>
      <c r="B53" s="104"/>
      <c r="C53" s="105"/>
      <c r="D53" s="105"/>
      <c r="E53" s="105"/>
      <c r="F53" s="78" t="s">
        <v>109</v>
      </c>
      <c r="G53" s="106"/>
      <c r="H53" s="107"/>
      <c r="I53" s="107"/>
      <c r="J53" s="107"/>
      <c r="K53" s="72"/>
      <c r="L53" s="73"/>
    </row>
    <row r="54" spans="1:12" x14ac:dyDescent="0.2">
      <c r="B54" s="108"/>
      <c r="C54" s="109"/>
      <c r="D54" s="109"/>
      <c r="E54" s="109"/>
      <c r="F54" s="109"/>
      <c r="G54" s="110"/>
      <c r="H54" s="111"/>
      <c r="I54" s="111"/>
      <c r="J54" s="111"/>
      <c r="K54" s="74"/>
      <c r="L54" s="75"/>
    </row>
    <row r="55" spans="1:12" ht="22.5" x14ac:dyDescent="0.2">
      <c r="A55" s="10" t="s">
        <v>247</v>
      </c>
      <c r="B55" s="112"/>
      <c r="C55" s="113" t="s">
        <v>249</v>
      </c>
      <c r="D55" s="113"/>
      <c r="E55" s="113"/>
      <c r="F55" s="113" t="s">
        <v>9</v>
      </c>
      <c r="G55" s="114"/>
      <c r="H55" s="115"/>
      <c r="I55" s="115"/>
      <c r="J55" s="115">
        <f>SUBTOTAL(9,J30:J54)</f>
        <v>0</v>
      </c>
      <c r="K55" s="76"/>
      <c r="L55" s="77">
        <f>SUBTOTAL(9,L30:L54)</f>
        <v>0</v>
      </c>
    </row>
    <row r="56" spans="1:12" ht="12" thickBot="1" x14ac:dyDescent="0.25">
      <c r="B56" s="116"/>
      <c r="C56" s="116"/>
      <c r="D56" s="116"/>
      <c r="E56" s="116"/>
      <c r="F56" s="116"/>
      <c r="G56" s="117"/>
      <c r="H56" s="117"/>
      <c r="I56" s="117"/>
      <c r="J56" s="117"/>
      <c r="K56" s="67"/>
      <c r="L56" s="67"/>
    </row>
    <row r="57" spans="1:12" x14ac:dyDescent="0.2">
      <c r="A57" s="10" t="s">
        <v>101</v>
      </c>
      <c r="B57" s="96" t="s">
        <v>102</v>
      </c>
      <c r="C57" s="97">
        <v>20</v>
      </c>
      <c r="D57" s="97"/>
      <c r="E57" s="97"/>
      <c r="F57" s="97" t="s">
        <v>126</v>
      </c>
      <c r="G57" s="98"/>
      <c r="H57" s="99"/>
      <c r="I57" s="99"/>
      <c r="J57" s="99"/>
      <c r="K57" s="68"/>
      <c r="L57" s="69"/>
    </row>
    <row r="58" spans="1:12" x14ac:dyDescent="0.2">
      <c r="A58" s="10" t="s">
        <v>104</v>
      </c>
      <c r="B58" s="100">
        <v>10</v>
      </c>
      <c r="C58" s="101">
        <v>21452</v>
      </c>
      <c r="D58" s="101"/>
      <c r="E58" s="101" t="s">
        <v>105</v>
      </c>
      <c r="F58" s="78" t="s">
        <v>127</v>
      </c>
      <c r="G58" s="102" t="s">
        <v>115</v>
      </c>
      <c r="H58" s="103">
        <v>18.5</v>
      </c>
      <c r="I58" s="103"/>
      <c r="J58" s="103" t="str">
        <f>IF(ISNUMBER(I58),ROUND(H58*I58,3),"")</f>
        <v/>
      </c>
      <c r="K58" s="70"/>
      <c r="L58" s="71">
        <f>ROUND(H58*K58,2)</f>
        <v>0</v>
      </c>
    </row>
    <row r="59" spans="1:12" x14ac:dyDescent="0.2">
      <c r="A59" s="10" t="s">
        <v>5</v>
      </c>
      <c r="B59" s="104"/>
      <c r="C59" s="105"/>
      <c r="D59" s="105"/>
      <c r="E59" s="105"/>
      <c r="F59" s="78"/>
      <c r="G59" s="106"/>
      <c r="H59" s="107"/>
      <c r="I59" s="107"/>
      <c r="J59" s="107"/>
      <c r="K59" s="72"/>
      <c r="L59" s="73"/>
    </row>
    <row r="60" spans="1:12" ht="67.5" x14ac:dyDescent="0.2">
      <c r="A60" s="10" t="s">
        <v>7</v>
      </c>
      <c r="B60" s="104"/>
      <c r="C60" s="105"/>
      <c r="D60" s="105"/>
      <c r="E60" s="105"/>
      <c r="F60" s="78" t="s">
        <v>128</v>
      </c>
      <c r="G60" s="106"/>
      <c r="H60" s="107"/>
      <c r="I60" s="107"/>
      <c r="J60" s="107"/>
      <c r="K60" s="72"/>
      <c r="L60" s="73"/>
    </row>
    <row r="61" spans="1:12" x14ac:dyDescent="0.2">
      <c r="A61" s="10" t="s">
        <v>8</v>
      </c>
      <c r="B61" s="104"/>
      <c r="C61" s="105"/>
      <c r="D61" s="105"/>
      <c r="E61" s="105"/>
      <c r="F61" s="78" t="s">
        <v>109</v>
      </c>
      <c r="G61" s="106"/>
      <c r="H61" s="107"/>
      <c r="I61" s="107"/>
      <c r="J61" s="107"/>
      <c r="K61" s="72"/>
      <c r="L61" s="73"/>
    </row>
    <row r="62" spans="1:12" x14ac:dyDescent="0.2">
      <c r="A62" s="10" t="s">
        <v>104</v>
      </c>
      <c r="B62" s="100">
        <v>11</v>
      </c>
      <c r="C62" s="101">
        <v>22694</v>
      </c>
      <c r="D62" s="101"/>
      <c r="E62" s="101" t="s">
        <v>105</v>
      </c>
      <c r="F62" s="78" t="s">
        <v>129</v>
      </c>
      <c r="G62" s="102" t="s">
        <v>107</v>
      </c>
      <c r="H62" s="103">
        <v>60.966000000000001</v>
      </c>
      <c r="I62" s="103"/>
      <c r="J62" s="103" t="str">
        <f>IF(ISNUMBER(I62),ROUND(H62*I62,3),"")</f>
        <v/>
      </c>
      <c r="K62" s="70"/>
      <c r="L62" s="71">
        <f>ROUND(H62*K62,2)</f>
        <v>0</v>
      </c>
    </row>
    <row r="63" spans="1:12" x14ac:dyDescent="0.2">
      <c r="A63" s="10" t="s">
        <v>5</v>
      </c>
      <c r="B63" s="104"/>
      <c r="C63" s="105"/>
      <c r="D63" s="105"/>
      <c r="E63" s="105"/>
      <c r="F63" s="78"/>
      <c r="G63" s="106"/>
      <c r="H63" s="107"/>
      <c r="I63" s="107"/>
      <c r="J63" s="107"/>
      <c r="K63" s="72"/>
      <c r="L63" s="73"/>
    </row>
    <row r="64" spans="1:12" ht="337.5" x14ac:dyDescent="0.2">
      <c r="A64" s="10" t="s">
        <v>7</v>
      </c>
      <c r="B64" s="104"/>
      <c r="C64" s="105"/>
      <c r="D64" s="105"/>
      <c r="E64" s="105"/>
      <c r="F64" s="78" t="s">
        <v>130</v>
      </c>
      <c r="G64" s="106"/>
      <c r="H64" s="107"/>
      <c r="I64" s="107"/>
      <c r="J64" s="107"/>
      <c r="K64" s="72"/>
      <c r="L64" s="73"/>
    </row>
    <row r="65" spans="1:12" x14ac:dyDescent="0.2">
      <c r="A65" s="10" t="s">
        <v>8</v>
      </c>
      <c r="B65" s="104"/>
      <c r="C65" s="105"/>
      <c r="D65" s="105"/>
      <c r="E65" s="105"/>
      <c r="F65" s="78" t="s">
        <v>109</v>
      </c>
      <c r="G65" s="106"/>
      <c r="H65" s="107"/>
      <c r="I65" s="107"/>
      <c r="J65" s="107"/>
      <c r="K65" s="72"/>
      <c r="L65" s="73"/>
    </row>
    <row r="66" spans="1:12" x14ac:dyDescent="0.2">
      <c r="A66" s="10" t="s">
        <v>104</v>
      </c>
      <c r="B66" s="100">
        <v>12</v>
      </c>
      <c r="C66" s="101">
        <v>22695</v>
      </c>
      <c r="D66" s="101"/>
      <c r="E66" s="101" t="s">
        <v>105</v>
      </c>
      <c r="F66" s="78" t="s">
        <v>131</v>
      </c>
      <c r="G66" s="102" t="s">
        <v>115</v>
      </c>
      <c r="H66" s="103">
        <v>34</v>
      </c>
      <c r="I66" s="103"/>
      <c r="J66" s="103" t="str">
        <f>IF(ISNUMBER(I66),ROUND(H66*I66,3),"")</f>
        <v/>
      </c>
      <c r="K66" s="70"/>
      <c r="L66" s="71">
        <f>ROUND(H66*K66,2)</f>
        <v>0</v>
      </c>
    </row>
    <row r="67" spans="1:12" x14ac:dyDescent="0.2">
      <c r="A67" s="10" t="s">
        <v>5</v>
      </c>
      <c r="B67" s="104"/>
      <c r="C67" s="105"/>
      <c r="D67" s="105"/>
      <c r="E67" s="105"/>
      <c r="F67" s="78"/>
      <c r="G67" s="106"/>
      <c r="H67" s="107"/>
      <c r="I67" s="107"/>
      <c r="J67" s="107"/>
      <c r="K67" s="72"/>
      <c r="L67" s="73"/>
    </row>
    <row r="68" spans="1:12" ht="33.75" x14ac:dyDescent="0.2">
      <c r="A68" s="10" t="s">
        <v>7</v>
      </c>
      <c r="B68" s="104"/>
      <c r="C68" s="105"/>
      <c r="D68" s="105"/>
      <c r="E68" s="105"/>
      <c r="F68" s="78" t="s">
        <v>132</v>
      </c>
      <c r="G68" s="106"/>
      <c r="H68" s="107"/>
      <c r="I68" s="107"/>
      <c r="J68" s="107"/>
      <c r="K68" s="72"/>
      <c r="L68" s="73"/>
    </row>
    <row r="69" spans="1:12" x14ac:dyDescent="0.2">
      <c r="A69" s="10" t="s">
        <v>8</v>
      </c>
      <c r="B69" s="104"/>
      <c r="C69" s="105"/>
      <c r="D69" s="105"/>
      <c r="E69" s="105"/>
      <c r="F69" s="78" t="s">
        <v>109</v>
      </c>
      <c r="G69" s="106"/>
      <c r="H69" s="107"/>
      <c r="I69" s="107"/>
      <c r="J69" s="107"/>
      <c r="K69" s="72"/>
      <c r="L69" s="73"/>
    </row>
    <row r="70" spans="1:12" x14ac:dyDescent="0.2">
      <c r="A70" s="10" t="s">
        <v>104</v>
      </c>
      <c r="B70" s="100">
        <v>13</v>
      </c>
      <c r="C70" s="101">
        <v>261116</v>
      </c>
      <c r="D70" s="101"/>
      <c r="E70" s="101" t="s">
        <v>105</v>
      </c>
      <c r="F70" s="78" t="s">
        <v>133</v>
      </c>
      <c r="G70" s="102" t="s">
        <v>134</v>
      </c>
      <c r="H70" s="103">
        <v>439.9</v>
      </c>
      <c r="I70" s="103"/>
      <c r="J70" s="103" t="str">
        <f>IF(ISNUMBER(I70),ROUND(H70*I70,3),"")</f>
        <v/>
      </c>
      <c r="K70" s="70"/>
      <c r="L70" s="71">
        <f>ROUND(H70*K70,2)</f>
        <v>0</v>
      </c>
    </row>
    <row r="71" spans="1:12" x14ac:dyDescent="0.2">
      <c r="A71" s="10" t="s">
        <v>5</v>
      </c>
      <c r="B71" s="104"/>
      <c r="C71" s="105"/>
      <c r="D71" s="105"/>
      <c r="E71" s="105"/>
      <c r="F71" s="78"/>
      <c r="G71" s="106"/>
      <c r="H71" s="107"/>
      <c r="I71" s="107"/>
      <c r="J71" s="107"/>
      <c r="K71" s="72"/>
      <c r="L71" s="73"/>
    </row>
    <row r="72" spans="1:12" ht="90" x14ac:dyDescent="0.2">
      <c r="A72" s="10" t="s">
        <v>7</v>
      </c>
      <c r="B72" s="104"/>
      <c r="C72" s="105"/>
      <c r="D72" s="105"/>
      <c r="E72" s="105"/>
      <c r="F72" s="78" t="s">
        <v>135</v>
      </c>
      <c r="G72" s="106"/>
      <c r="H72" s="107"/>
      <c r="I72" s="107"/>
      <c r="J72" s="107"/>
      <c r="K72" s="72"/>
      <c r="L72" s="73"/>
    </row>
    <row r="73" spans="1:12" x14ac:dyDescent="0.2">
      <c r="A73" s="10" t="s">
        <v>8</v>
      </c>
      <c r="B73" s="104"/>
      <c r="C73" s="105"/>
      <c r="D73" s="105"/>
      <c r="E73" s="105"/>
      <c r="F73" s="78" t="s">
        <v>109</v>
      </c>
      <c r="G73" s="106"/>
      <c r="H73" s="107"/>
      <c r="I73" s="107"/>
      <c r="J73" s="107"/>
      <c r="K73" s="72"/>
      <c r="L73" s="73"/>
    </row>
    <row r="74" spans="1:12" x14ac:dyDescent="0.2">
      <c r="A74" s="10" t="s">
        <v>104</v>
      </c>
      <c r="B74" s="100">
        <v>14</v>
      </c>
      <c r="C74" s="101">
        <v>26123</v>
      </c>
      <c r="D74" s="101"/>
      <c r="E74" s="101" t="s">
        <v>105</v>
      </c>
      <c r="F74" s="78" t="s">
        <v>136</v>
      </c>
      <c r="G74" s="102" t="s">
        <v>134</v>
      </c>
      <c r="H74" s="103">
        <v>29.28</v>
      </c>
      <c r="I74" s="103"/>
      <c r="J74" s="103" t="str">
        <f>IF(ISNUMBER(I74),ROUND(H74*I74,3),"")</f>
        <v/>
      </c>
      <c r="K74" s="70"/>
      <c r="L74" s="71">
        <f>ROUND(H74*K74,2)</f>
        <v>0</v>
      </c>
    </row>
    <row r="75" spans="1:12" x14ac:dyDescent="0.2">
      <c r="A75" s="10" t="s">
        <v>5</v>
      </c>
      <c r="B75" s="104"/>
      <c r="C75" s="105"/>
      <c r="D75" s="105"/>
      <c r="E75" s="105"/>
      <c r="F75" s="78"/>
      <c r="G75" s="106"/>
      <c r="H75" s="107"/>
      <c r="I75" s="107"/>
      <c r="J75" s="107"/>
      <c r="K75" s="72"/>
      <c r="L75" s="73"/>
    </row>
    <row r="76" spans="1:12" ht="45" x14ac:dyDescent="0.2">
      <c r="A76" s="10" t="s">
        <v>7</v>
      </c>
      <c r="B76" s="104"/>
      <c r="C76" s="105"/>
      <c r="D76" s="105"/>
      <c r="E76" s="105"/>
      <c r="F76" s="78" t="s">
        <v>137</v>
      </c>
      <c r="G76" s="106"/>
      <c r="H76" s="107"/>
      <c r="I76" s="107"/>
      <c r="J76" s="107"/>
      <c r="K76" s="72"/>
      <c r="L76" s="73"/>
    </row>
    <row r="77" spans="1:12" x14ac:dyDescent="0.2">
      <c r="A77" s="10" t="s">
        <v>8</v>
      </c>
      <c r="B77" s="104"/>
      <c r="C77" s="105"/>
      <c r="D77" s="105"/>
      <c r="E77" s="105"/>
      <c r="F77" s="78" t="s">
        <v>109</v>
      </c>
      <c r="G77" s="106"/>
      <c r="H77" s="107"/>
      <c r="I77" s="107"/>
      <c r="J77" s="107"/>
      <c r="K77" s="72"/>
      <c r="L77" s="73"/>
    </row>
    <row r="78" spans="1:12" x14ac:dyDescent="0.2">
      <c r="A78" s="10" t="s">
        <v>104</v>
      </c>
      <c r="B78" s="100">
        <v>15</v>
      </c>
      <c r="C78" s="101">
        <v>26153</v>
      </c>
      <c r="D78" s="101"/>
      <c r="E78" s="101" t="s">
        <v>105</v>
      </c>
      <c r="F78" s="78" t="s">
        <v>138</v>
      </c>
      <c r="G78" s="102" t="s">
        <v>134</v>
      </c>
      <c r="H78" s="103">
        <v>28.89</v>
      </c>
      <c r="I78" s="103"/>
      <c r="J78" s="103" t="str">
        <f>IF(ISNUMBER(I78),ROUND(H78*I78,3),"")</f>
        <v/>
      </c>
      <c r="K78" s="70"/>
      <c r="L78" s="71">
        <f>ROUND(H78*K78,2)</f>
        <v>0</v>
      </c>
    </row>
    <row r="79" spans="1:12" x14ac:dyDescent="0.2">
      <c r="A79" s="10" t="s">
        <v>5</v>
      </c>
      <c r="B79" s="104"/>
      <c r="C79" s="105"/>
      <c r="D79" s="105"/>
      <c r="E79" s="105"/>
      <c r="F79" s="78"/>
      <c r="G79" s="106"/>
      <c r="H79" s="107"/>
      <c r="I79" s="107"/>
      <c r="J79" s="107"/>
      <c r="K79" s="72"/>
      <c r="L79" s="73"/>
    </row>
    <row r="80" spans="1:12" ht="33.75" x14ac:dyDescent="0.2">
      <c r="A80" s="10" t="s">
        <v>7</v>
      </c>
      <c r="B80" s="104"/>
      <c r="C80" s="105"/>
      <c r="D80" s="105"/>
      <c r="E80" s="105"/>
      <c r="F80" s="78" t="s">
        <v>139</v>
      </c>
      <c r="G80" s="106"/>
      <c r="H80" s="107"/>
      <c r="I80" s="107"/>
      <c r="J80" s="107"/>
      <c r="K80" s="72"/>
      <c r="L80" s="73"/>
    </row>
    <row r="81" spans="1:12" x14ac:dyDescent="0.2">
      <c r="A81" s="10" t="s">
        <v>8</v>
      </c>
      <c r="B81" s="104"/>
      <c r="C81" s="105"/>
      <c r="D81" s="105"/>
      <c r="E81" s="105"/>
      <c r="F81" s="78" t="s">
        <v>109</v>
      </c>
      <c r="G81" s="106"/>
      <c r="H81" s="107"/>
      <c r="I81" s="107"/>
      <c r="J81" s="107"/>
      <c r="K81" s="72"/>
      <c r="L81" s="73"/>
    </row>
    <row r="82" spans="1:12" x14ac:dyDescent="0.2">
      <c r="A82" s="10" t="s">
        <v>104</v>
      </c>
      <c r="B82" s="100">
        <v>16</v>
      </c>
      <c r="C82" s="101">
        <v>264115</v>
      </c>
      <c r="D82" s="101"/>
      <c r="E82" s="101" t="s">
        <v>105</v>
      </c>
      <c r="F82" s="78" t="s">
        <v>140</v>
      </c>
      <c r="G82" s="102" t="s">
        <v>134</v>
      </c>
      <c r="H82" s="103">
        <v>1004.94</v>
      </c>
      <c r="I82" s="103"/>
      <c r="J82" s="103" t="str">
        <f>IF(ISNUMBER(I82),ROUND(H82*I82,3),"")</f>
        <v/>
      </c>
      <c r="K82" s="70"/>
      <c r="L82" s="71">
        <f>ROUND(H82*K82,2)</f>
        <v>0</v>
      </c>
    </row>
    <row r="83" spans="1:12" x14ac:dyDescent="0.2">
      <c r="A83" s="10" t="s">
        <v>5</v>
      </c>
      <c r="B83" s="104"/>
      <c r="C83" s="105"/>
      <c r="D83" s="105"/>
      <c r="E83" s="105"/>
      <c r="F83" s="78"/>
      <c r="G83" s="106"/>
      <c r="H83" s="107"/>
      <c r="I83" s="107"/>
      <c r="J83" s="107"/>
      <c r="K83" s="72"/>
      <c r="L83" s="73"/>
    </row>
    <row r="84" spans="1:12" ht="45" x14ac:dyDescent="0.2">
      <c r="A84" s="10" t="s">
        <v>7</v>
      </c>
      <c r="B84" s="104"/>
      <c r="C84" s="105"/>
      <c r="D84" s="105"/>
      <c r="E84" s="105"/>
      <c r="F84" s="78" t="s">
        <v>141</v>
      </c>
      <c r="G84" s="106"/>
      <c r="H84" s="107"/>
      <c r="I84" s="107"/>
      <c r="J84" s="107"/>
      <c r="K84" s="72"/>
      <c r="L84" s="73"/>
    </row>
    <row r="85" spans="1:12" x14ac:dyDescent="0.2">
      <c r="A85" s="10" t="s">
        <v>8</v>
      </c>
      <c r="B85" s="104"/>
      <c r="C85" s="105"/>
      <c r="D85" s="105"/>
      <c r="E85" s="105"/>
      <c r="F85" s="78" t="s">
        <v>109</v>
      </c>
      <c r="G85" s="106"/>
      <c r="H85" s="107"/>
      <c r="I85" s="107"/>
      <c r="J85" s="107"/>
      <c r="K85" s="72"/>
      <c r="L85" s="73"/>
    </row>
    <row r="86" spans="1:12" x14ac:dyDescent="0.2">
      <c r="A86" s="10" t="s">
        <v>104</v>
      </c>
      <c r="B86" s="100">
        <v>17</v>
      </c>
      <c r="C86" s="101">
        <v>27152</v>
      </c>
      <c r="D86" s="101"/>
      <c r="E86" s="101" t="s">
        <v>105</v>
      </c>
      <c r="F86" s="78" t="s">
        <v>142</v>
      </c>
      <c r="G86" s="102" t="s">
        <v>115</v>
      </c>
      <c r="H86" s="103">
        <v>150.00800000000001</v>
      </c>
      <c r="I86" s="103"/>
      <c r="J86" s="103" t="str">
        <f>IF(ISNUMBER(I86),ROUND(H86*I86,3),"")</f>
        <v/>
      </c>
      <c r="K86" s="70"/>
      <c r="L86" s="71">
        <f>ROUND(H86*K86,2)</f>
        <v>0</v>
      </c>
    </row>
    <row r="87" spans="1:12" x14ac:dyDescent="0.2">
      <c r="A87" s="10" t="s">
        <v>5</v>
      </c>
      <c r="B87" s="104"/>
      <c r="C87" s="105"/>
      <c r="D87" s="105"/>
      <c r="E87" s="105"/>
      <c r="F87" s="78"/>
      <c r="G87" s="106"/>
      <c r="H87" s="107"/>
      <c r="I87" s="107"/>
      <c r="J87" s="107"/>
      <c r="K87" s="72"/>
      <c r="L87" s="73"/>
    </row>
    <row r="88" spans="1:12" ht="33.75" x14ac:dyDescent="0.2">
      <c r="A88" s="10" t="s">
        <v>7</v>
      </c>
      <c r="B88" s="104"/>
      <c r="C88" s="105"/>
      <c r="D88" s="105"/>
      <c r="E88" s="105"/>
      <c r="F88" s="78" t="s">
        <v>143</v>
      </c>
      <c r="G88" s="106"/>
      <c r="H88" s="107"/>
      <c r="I88" s="107"/>
      <c r="J88" s="107"/>
      <c r="K88" s="72"/>
      <c r="L88" s="73"/>
    </row>
    <row r="89" spans="1:12" x14ac:dyDescent="0.2">
      <c r="A89" s="10" t="s">
        <v>8</v>
      </c>
      <c r="B89" s="104"/>
      <c r="C89" s="105"/>
      <c r="D89" s="105"/>
      <c r="E89" s="105"/>
      <c r="F89" s="78" t="s">
        <v>109</v>
      </c>
      <c r="G89" s="106"/>
      <c r="H89" s="107"/>
      <c r="I89" s="107"/>
      <c r="J89" s="107"/>
      <c r="K89" s="72"/>
      <c r="L89" s="73"/>
    </row>
    <row r="90" spans="1:12" x14ac:dyDescent="0.2">
      <c r="A90" s="10" t="s">
        <v>104</v>
      </c>
      <c r="B90" s="100">
        <v>18</v>
      </c>
      <c r="C90" s="101">
        <v>272324</v>
      </c>
      <c r="D90" s="101"/>
      <c r="E90" s="101" t="s">
        <v>105</v>
      </c>
      <c r="F90" s="78" t="s">
        <v>144</v>
      </c>
      <c r="G90" s="102" t="s">
        <v>115</v>
      </c>
      <c r="H90" s="103">
        <v>58.5</v>
      </c>
      <c r="I90" s="103"/>
      <c r="J90" s="103" t="str">
        <f>IF(ISNUMBER(I90),ROUND(H90*I90,3),"")</f>
        <v/>
      </c>
      <c r="K90" s="70"/>
      <c r="L90" s="71">
        <f>ROUND(H90*K90,2)</f>
        <v>0</v>
      </c>
    </row>
    <row r="91" spans="1:12" x14ac:dyDescent="0.2">
      <c r="A91" s="10" t="s">
        <v>5</v>
      </c>
      <c r="B91" s="104"/>
      <c r="C91" s="105"/>
      <c r="D91" s="105"/>
      <c r="E91" s="105"/>
      <c r="F91" s="78"/>
      <c r="G91" s="106"/>
      <c r="H91" s="107"/>
      <c r="I91" s="107"/>
      <c r="J91" s="107"/>
      <c r="K91" s="72"/>
      <c r="L91" s="73"/>
    </row>
    <row r="92" spans="1:12" ht="22.5" x14ac:dyDescent="0.2">
      <c r="A92" s="10" t="s">
        <v>7</v>
      </c>
      <c r="B92" s="104"/>
      <c r="C92" s="105"/>
      <c r="D92" s="105"/>
      <c r="E92" s="105"/>
      <c r="F92" s="78" t="s">
        <v>145</v>
      </c>
      <c r="G92" s="106"/>
      <c r="H92" s="107"/>
      <c r="I92" s="107"/>
      <c r="J92" s="107"/>
      <c r="K92" s="72"/>
      <c r="L92" s="73"/>
    </row>
    <row r="93" spans="1:12" x14ac:dyDescent="0.2">
      <c r="A93" s="10" t="s">
        <v>8</v>
      </c>
      <c r="B93" s="104"/>
      <c r="C93" s="105"/>
      <c r="D93" s="105"/>
      <c r="E93" s="105"/>
      <c r="F93" s="78" t="s">
        <v>109</v>
      </c>
      <c r="G93" s="106"/>
      <c r="H93" s="107"/>
      <c r="I93" s="107"/>
      <c r="J93" s="107"/>
      <c r="K93" s="72"/>
      <c r="L93" s="73"/>
    </row>
    <row r="94" spans="1:12" x14ac:dyDescent="0.2">
      <c r="A94" s="10" t="s">
        <v>104</v>
      </c>
      <c r="B94" s="100">
        <v>19</v>
      </c>
      <c r="C94" s="101">
        <v>272325</v>
      </c>
      <c r="D94" s="101"/>
      <c r="E94" s="101" t="s">
        <v>105</v>
      </c>
      <c r="F94" s="78" t="s">
        <v>146</v>
      </c>
      <c r="G94" s="102" t="s">
        <v>115</v>
      </c>
      <c r="H94" s="103">
        <v>179.3</v>
      </c>
      <c r="I94" s="103"/>
      <c r="J94" s="103" t="str">
        <f>IF(ISNUMBER(I94),ROUND(H94*I94,3),"")</f>
        <v/>
      </c>
      <c r="K94" s="70"/>
      <c r="L94" s="71">
        <f>ROUND(H94*K94,2)</f>
        <v>0</v>
      </c>
    </row>
    <row r="95" spans="1:12" x14ac:dyDescent="0.2">
      <c r="A95" s="10" t="s">
        <v>5</v>
      </c>
      <c r="B95" s="104"/>
      <c r="C95" s="105"/>
      <c r="D95" s="105"/>
      <c r="E95" s="105"/>
      <c r="F95" s="78"/>
      <c r="G95" s="106"/>
      <c r="H95" s="107"/>
      <c r="I95" s="107"/>
      <c r="J95" s="107"/>
      <c r="K95" s="72"/>
      <c r="L95" s="73"/>
    </row>
    <row r="96" spans="1:12" ht="33.75" x14ac:dyDescent="0.2">
      <c r="A96" s="10" t="s">
        <v>7</v>
      </c>
      <c r="B96" s="104"/>
      <c r="C96" s="105"/>
      <c r="D96" s="105"/>
      <c r="E96" s="105"/>
      <c r="F96" s="78" t="s">
        <v>147</v>
      </c>
      <c r="G96" s="106"/>
      <c r="H96" s="107"/>
      <c r="I96" s="107"/>
      <c r="J96" s="107"/>
      <c r="K96" s="72"/>
      <c r="L96" s="73"/>
    </row>
    <row r="97" spans="1:12" x14ac:dyDescent="0.2">
      <c r="A97" s="10" t="s">
        <v>8</v>
      </c>
      <c r="B97" s="104"/>
      <c r="C97" s="105"/>
      <c r="D97" s="105"/>
      <c r="E97" s="105"/>
      <c r="F97" s="78" t="s">
        <v>109</v>
      </c>
      <c r="G97" s="106"/>
      <c r="H97" s="107"/>
      <c r="I97" s="107"/>
      <c r="J97" s="107"/>
      <c r="K97" s="72"/>
      <c r="L97" s="73"/>
    </row>
    <row r="98" spans="1:12" x14ac:dyDescent="0.2">
      <c r="A98" s="10" t="s">
        <v>104</v>
      </c>
      <c r="B98" s="100">
        <v>20</v>
      </c>
      <c r="C98" s="101">
        <v>272365</v>
      </c>
      <c r="D98" s="101"/>
      <c r="E98" s="101" t="s">
        <v>105</v>
      </c>
      <c r="F98" s="78" t="s">
        <v>148</v>
      </c>
      <c r="G98" s="102" t="s">
        <v>107</v>
      </c>
      <c r="H98" s="103">
        <v>32.436</v>
      </c>
      <c r="I98" s="103"/>
      <c r="J98" s="103" t="str">
        <f>IF(ISNUMBER(I98),ROUND(H98*I98,3),"")</f>
        <v/>
      </c>
      <c r="K98" s="70"/>
      <c r="L98" s="71">
        <f>ROUND(H98*K98,2)</f>
        <v>0</v>
      </c>
    </row>
    <row r="99" spans="1:12" x14ac:dyDescent="0.2">
      <c r="A99" s="10" t="s">
        <v>5</v>
      </c>
      <c r="B99" s="104"/>
      <c r="C99" s="105"/>
      <c r="D99" s="105"/>
      <c r="E99" s="105"/>
      <c r="F99" s="78"/>
      <c r="G99" s="106"/>
      <c r="H99" s="107"/>
      <c r="I99" s="107"/>
      <c r="J99" s="107"/>
      <c r="K99" s="72"/>
      <c r="L99" s="73"/>
    </row>
    <row r="100" spans="1:12" ht="135" x14ac:dyDescent="0.2">
      <c r="A100" s="10" t="s">
        <v>7</v>
      </c>
      <c r="B100" s="104"/>
      <c r="C100" s="105"/>
      <c r="D100" s="105"/>
      <c r="E100" s="105"/>
      <c r="F100" s="78" t="s">
        <v>149</v>
      </c>
      <c r="G100" s="106"/>
      <c r="H100" s="107"/>
      <c r="I100" s="107"/>
      <c r="J100" s="107"/>
      <c r="K100" s="72"/>
      <c r="L100" s="73"/>
    </row>
    <row r="101" spans="1:12" x14ac:dyDescent="0.2">
      <c r="A101" s="10" t="s">
        <v>8</v>
      </c>
      <c r="B101" s="104"/>
      <c r="C101" s="105"/>
      <c r="D101" s="105"/>
      <c r="E101" s="105"/>
      <c r="F101" s="78" t="s">
        <v>109</v>
      </c>
      <c r="G101" s="106"/>
      <c r="H101" s="107"/>
      <c r="I101" s="107"/>
      <c r="J101" s="107"/>
      <c r="K101" s="72"/>
      <c r="L101" s="73"/>
    </row>
    <row r="102" spans="1:12" x14ac:dyDescent="0.2">
      <c r="A102" s="10" t="s">
        <v>104</v>
      </c>
      <c r="B102" s="100">
        <v>21</v>
      </c>
      <c r="C102" s="101">
        <v>285363</v>
      </c>
      <c r="D102" s="101"/>
      <c r="E102" s="101" t="s">
        <v>105</v>
      </c>
      <c r="F102" s="78" t="s">
        <v>150</v>
      </c>
      <c r="G102" s="102" t="s">
        <v>151</v>
      </c>
      <c r="H102" s="103">
        <v>12</v>
      </c>
      <c r="I102" s="103"/>
      <c r="J102" s="103" t="str">
        <f>IF(ISNUMBER(I102),ROUND(H102*I102,3),"")</f>
        <v/>
      </c>
      <c r="K102" s="70"/>
      <c r="L102" s="71">
        <f>ROUND(H102*K102,2)</f>
        <v>0</v>
      </c>
    </row>
    <row r="103" spans="1:12" x14ac:dyDescent="0.2">
      <c r="A103" s="10" t="s">
        <v>5</v>
      </c>
      <c r="B103" s="104"/>
      <c r="C103" s="105"/>
      <c r="D103" s="105"/>
      <c r="E103" s="105"/>
      <c r="F103" s="78"/>
      <c r="G103" s="106"/>
      <c r="H103" s="107"/>
      <c r="I103" s="107"/>
      <c r="J103" s="107"/>
      <c r="K103" s="72"/>
      <c r="L103" s="73"/>
    </row>
    <row r="104" spans="1:12" ht="45" x14ac:dyDescent="0.2">
      <c r="A104" s="10" t="s">
        <v>7</v>
      </c>
      <c r="B104" s="104"/>
      <c r="C104" s="105"/>
      <c r="D104" s="105"/>
      <c r="E104" s="105"/>
      <c r="F104" s="78" t="s">
        <v>152</v>
      </c>
      <c r="G104" s="106"/>
      <c r="H104" s="107"/>
      <c r="I104" s="107"/>
      <c r="J104" s="107"/>
      <c r="K104" s="72"/>
      <c r="L104" s="73"/>
    </row>
    <row r="105" spans="1:12" x14ac:dyDescent="0.2">
      <c r="A105" s="10" t="s">
        <v>8</v>
      </c>
      <c r="B105" s="104"/>
      <c r="C105" s="105"/>
      <c r="D105" s="105"/>
      <c r="E105" s="105"/>
      <c r="F105" s="78" t="s">
        <v>109</v>
      </c>
      <c r="G105" s="106"/>
      <c r="H105" s="107"/>
      <c r="I105" s="107"/>
      <c r="J105" s="107"/>
      <c r="K105" s="72"/>
      <c r="L105" s="73"/>
    </row>
    <row r="106" spans="1:12" x14ac:dyDescent="0.2">
      <c r="A106" s="10" t="s">
        <v>104</v>
      </c>
      <c r="B106" s="100">
        <v>22</v>
      </c>
      <c r="C106" s="101">
        <v>285364</v>
      </c>
      <c r="D106" s="101"/>
      <c r="E106" s="101" t="s">
        <v>105</v>
      </c>
      <c r="F106" s="78" t="s">
        <v>153</v>
      </c>
      <c r="G106" s="102" t="s">
        <v>151</v>
      </c>
      <c r="H106" s="103">
        <v>10</v>
      </c>
      <c r="I106" s="103"/>
      <c r="J106" s="103" t="str">
        <f>IF(ISNUMBER(I106),ROUND(H106*I106,3),"")</f>
        <v/>
      </c>
      <c r="K106" s="70"/>
      <c r="L106" s="71">
        <f>ROUND(H106*K106,2)</f>
        <v>0</v>
      </c>
    </row>
    <row r="107" spans="1:12" x14ac:dyDescent="0.2">
      <c r="A107" s="10" t="s">
        <v>5</v>
      </c>
      <c r="B107" s="104"/>
      <c r="C107" s="105"/>
      <c r="D107" s="105"/>
      <c r="E107" s="105"/>
      <c r="F107" s="78"/>
      <c r="G107" s="106"/>
      <c r="H107" s="107"/>
      <c r="I107" s="107"/>
      <c r="J107" s="107"/>
      <c r="K107" s="72"/>
      <c r="L107" s="73"/>
    </row>
    <row r="108" spans="1:12" ht="45" x14ac:dyDescent="0.2">
      <c r="A108" s="10" t="s">
        <v>7</v>
      </c>
      <c r="B108" s="104"/>
      <c r="C108" s="105"/>
      <c r="D108" s="105"/>
      <c r="E108" s="105"/>
      <c r="F108" s="78" t="s">
        <v>154</v>
      </c>
      <c r="G108" s="106"/>
      <c r="H108" s="107"/>
      <c r="I108" s="107"/>
      <c r="J108" s="107"/>
      <c r="K108" s="72"/>
      <c r="L108" s="73"/>
    </row>
    <row r="109" spans="1:12" x14ac:dyDescent="0.2">
      <c r="A109" s="10" t="s">
        <v>8</v>
      </c>
      <c r="B109" s="104"/>
      <c r="C109" s="105"/>
      <c r="D109" s="105"/>
      <c r="E109" s="105"/>
      <c r="F109" s="78" t="s">
        <v>109</v>
      </c>
      <c r="G109" s="106"/>
      <c r="H109" s="107"/>
      <c r="I109" s="107"/>
      <c r="J109" s="107"/>
      <c r="K109" s="72"/>
      <c r="L109" s="73"/>
    </row>
    <row r="110" spans="1:12" x14ac:dyDescent="0.2">
      <c r="A110" s="10" t="s">
        <v>104</v>
      </c>
      <c r="B110" s="100">
        <v>23</v>
      </c>
      <c r="C110" s="101">
        <v>285365</v>
      </c>
      <c r="D110" s="101"/>
      <c r="E110" s="101" t="s">
        <v>105</v>
      </c>
      <c r="F110" s="78" t="s">
        <v>155</v>
      </c>
      <c r="G110" s="102" t="s">
        <v>151</v>
      </c>
      <c r="H110" s="103">
        <v>18</v>
      </c>
      <c r="I110" s="103"/>
      <c r="J110" s="103" t="str">
        <f>IF(ISNUMBER(I110),ROUND(H110*I110,3),"")</f>
        <v/>
      </c>
      <c r="K110" s="70"/>
      <c r="L110" s="71">
        <f>ROUND(H110*K110,2)</f>
        <v>0</v>
      </c>
    </row>
    <row r="111" spans="1:12" x14ac:dyDescent="0.2">
      <c r="A111" s="10" t="s">
        <v>5</v>
      </c>
      <c r="B111" s="104"/>
      <c r="C111" s="105"/>
      <c r="D111" s="105"/>
      <c r="E111" s="105"/>
      <c r="F111" s="78"/>
      <c r="G111" s="106"/>
      <c r="H111" s="107"/>
      <c r="I111" s="107"/>
      <c r="J111" s="107"/>
      <c r="K111" s="72"/>
      <c r="L111" s="73"/>
    </row>
    <row r="112" spans="1:12" ht="56.25" x14ac:dyDescent="0.2">
      <c r="A112" s="10" t="s">
        <v>7</v>
      </c>
      <c r="B112" s="104"/>
      <c r="C112" s="105"/>
      <c r="D112" s="105"/>
      <c r="E112" s="105"/>
      <c r="F112" s="78" t="s">
        <v>156</v>
      </c>
      <c r="G112" s="106"/>
      <c r="H112" s="107"/>
      <c r="I112" s="107"/>
      <c r="J112" s="107"/>
      <c r="K112" s="72"/>
      <c r="L112" s="73"/>
    </row>
    <row r="113" spans="1:12" x14ac:dyDescent="0.2">
      <c r="A113" s="10" t="s">
        <v>8</v>
      </c>
      <c r="B113" s="104"/>
      <c r="C113" s="105"/>
      <c r="D113" s="105"/>
      <c r="E113" s="105"/>
      <c r="F113" s="78" t="s">
        <v>109</v>
      </c>
      <c r="G113" s="106"/>
      <c r="H113" s="107"/>
      <c r="I113" s="107"/>
      <c r="J113" s="107"/>
      <c r="K113" s="72"/>
      <c r="L113" s="73"/>
    </row>
    <row r="114" spans="1:12" x14ac:dyDescent="0.2">
      <c r="A114" s="10" t="s">
        <v>104</v>
      </c>
      <c r="B114" s="100">
        <v>24</v>
      </c>
      <c r="C114" s="101">
        <v>285368</v>
      </c>
      <c r="D114" s="101"/>
      <c r="E114" s="101" t="s">
        <v>105</v>
      </c>
      <c r="F114" s="78" t="s">
        <v>157</v>
      </c>
      <c r="G114" s="102" t="s">
        <v>151</v>
      </c>
      <c r="H114" s="103">
        <v>24</v>
      </c>
      <c r="I114" s="103"/>
      <c r="J114" s="103" t="str">
        <f>IF(ISNUMBER(I114),ROUND(H114*I114,3),"")</f>
        <v/>
      </c>
      <c r="K114" s="70"/>
      <c r="L114" s="71">
        <f>ROUND(H114*K114,2)</f>
        <v>0</v>
      </c>
    </row>
    <row r="115" spans="1:12" x14ac:dyDescent="0.2">
      <c r="A115" s="10" t="s">
        <v>5</v>
      </c>
      <c r="B115" s="104"/>
      <c r="C115" s="105"/>
      <c r="D115" s="105"/>
      <c r="E115" s="105"/>
      <c r="F115" s="78"/>
      <c r="G115" s="106"/>
      <c r="H115" s="107"/>
      <c r="I115" s="107"/>
      <c r="J115" s="107"/>
      <c r="K115" s="72"/>
      <c r="L115" s="73"/>
    </row>
    <row r="116" spans="1:12" ht="22.5" x14ac:dyDescent="0.2">
      <c r="A116" s="10" t="s">
        <v>7</v>
      </c>
      <c r="B116" s="104"/>
      <c r="C116" s="105"/>
      <c r="D116" s="105"/>
      <c r="E116" s="105"/>
      <c r="F116" s="78" t="s">
        <v>158</v>
      </c>
      <c r="G116" s="106"/>
      <c r="H116" s="107"/>
      <c r="I116" s="107"/>
      <c r="J116" s="107"/>
      <c r="K116" s="72"/>
      <c r="L116" s="73"/>
    </row>
    <row r="117" spans="1:12" x14ac:dyDescent="0.2">
      <c r="A117" s="10" t="s">
        <v>8</v>
      </c>
      <c r="B117" s="104"/>
      <c r="C117" s="105"/>
      <c r="D117" s="105"/>
      <c r="E117" s="105"/>
      <c r="F117" s="78" t="s">
        <v>109</v>
      </c>
      <c r="G117" s="106"/>
      <c r="H117" s="107"/>
      <c r="I117" s="107"/>
      <c r="J117" s="107"/>
      <c r="K117" s="72"/>
      <c r="L117" s="73"/>
    </row>
    <row r="118" spans="1:12" x14ac:dyDescent="0.2">
      <c r="A118" s="10" t="s">
        <v>104</v>
      </c>
      <c r="B118" s="100">
        <v>25</v>
      </c>
      <c r="C118" s="101">
        <v>285378</v>
      </c>
      <c r="D118" s="101"/>
      <c r="E118" s="101" t="s">
        <v>105</v>
      </c>
      <c r="F118" s="78" t="s">
        <v>159</v>
      </c>
      <c r="G118" s="102" t="s">
        <v>151</v>
      </c>
      <c r="H118" s="103">
        <v>30</v>
      </c>
      <c r="I118" s="103"/>
      <c r="J118" s="103" t="str">
        <f>IF(ISNUMBER(I118),ROUND(H118*I118,3),"")</f>
        <v/>
      </c>
      <c r="K118" s="70"/>
      <c r="L118" s="71">
        <f>ROUND(H118*K118,2)</f>
        <v>0</v>
      </c>
    </row>
    <row r="119" spans="1:12" x14ac:dyDescent="0.2">
      <c r="A119" s="10" t="s">
        <v>5</v>
      </c>
      <c r="B119" s="104"/>
      <c r="C119" s="105"/>
      <c r="D119" s="105"/>
      <c r="E119" s="105"/>
      <c r="F119" s="78"/>
      <c r="G119" s="106"/>
      <c r="H119" s="107"/>
      <c r="I119" s="107"/>
      <c r="J119" s="107"/>
      <c r="K119" s="72"/>
      <c r="L119" s="73"/>
    </row>
    <row r="120" spans="1:12" ht="33.75" x14ac:dyDescent="0.2">
      <c r="A120" s="10" t="s">
        <v>7</v>
      </c>
      <c r="B120" s="104"/>
      <c r="C120" s="105"/>
      <c r="D120" s="105"/>
      <c r="E120" s="105"/>
      <c r="F120" s="78" t="s">
        <v>160</v>
      </c>
      <c r="G120" s="106"/>
      <c r="H120" s="107"/>
      <c r="I120" s="107"/>
      <c r="J120" s="107"/>
      <c r="K120" s="72"/>
      <c r="L120" s="73"/>
    </row>
    <row r="121" spans="1:12" x14ac:dyDescent="0.2">
      <c r="A121" s="10" t="s">
        <v>8</v>
      </c>
      <c r="B121" s="104"/>
      <c r="C121" s="105"/>
      <c r="D121" s="105"/>
      <c r="E121" s="105"/>
      <c r="F121" s="78" t="s">
        <v>109</v>
      </c>
      <c r="G121" s="106"/>
      <c r="H121" s="107"/>
      <c r="I121" s="107"/>
      <c r="J121" s="107"/>
      <c r="K121" s="72"/>
      <c r="L121" s="73"/>
    </row>
    <row r="122" spans="1:12" x14ac:dyDescent="0.2">
      <c r="A122" s="10" t="s">
        <v>104</v>
      </c>
      <c r="B122" s="100">
        <v>26</v>
      </c>
      <c r="C122" s="101">
        <v>285379</v>
      </c>
      <c r="D122" s="101"/>
      <c r="E122" s="101" t="s">
        <v>105</v>
      </c>
      <c r="F122" s="78" t="s">
        <v>161</v>
      </c>
      <c r="G122" s="102" t="s">
        <v>134</v>
      </c>
      <c r="H122" s="103">
        <v>16</v>
      </c>
      <c r="I122" s="103"/>
      <c r="J122" s="103" t="str">
        <f>IF(ISNUMBER(I122),ROUND(H122*I122,3),"")</f>
        <v/>
      </c>
      <c r="K122" s="70"/>
      <c r="L122" s="71">
        <f>ROUND(H122*K122,2)</f>
        <v>0</v>
      </c>
    </row>
    <row r="123" spans="1:12" x14ac:dyDescent="0.2">
      <c r="A123" s="10" t="s">
        <v>5</v>
      </c>
      <c r="B123" s="104"/>
      <c r="C123" s="105"/>
      <c r="D123" s="105"/>
      <c r="E123" s="105"/>
      <c r="F123" s="78"/>
      <c r="G123" s="106"/>
      <c r="H123" s="107"/>
      <c r="I123" s="107"/>
      <c r="J123" s="107"/>
      <c r="K123" s="72"/>
      <c r="L123" s="73"/>
    </row>
    <row r="124" spans="1:12" ht="33.75" x14ac:dyDescent="0.2">
      <c r="A124" s="10" t="s">
        <v>7</v>
      </c>
      <c r="B124" s="104"/>
      <c r="C124" s="105"/>
      <c r="D124" s="105"/>
      <c r="E124" s="105"/>
      <c r="F124" s="78" t="s">
        <v>162</v>
      </c>
      <c r="G124" s="106"/>
      <c r="H124" s="107"/>
      <c r="I124" s="107"/>
      <c r="J124" s="107"/>
      <c r="K124" s="72"/>
      <c r="L124" s="73"/>
    </row>
    <row r="125" spans="1:12" x14ac:dyDescent="0.2">
      <c r="A125" s="10" t="s">
        <v>8</v>
      </c>
      <c r="B125" s="104"/>
      <c r="C125" s="105"/>
      <c r="D125" s="105"/>
      <c r="E125" s="105"/>
      <c r="F125" s="78" t="s">
        <v>109</v>
      </c>
      <c r="G125" s="106"/>
      <c r="H125" s="107"/>
      <c r="I125" s="107"/>
      <c r="J125" s="107"/>
      <c r="K125" s="72"/>
      <c r="L125" s="73"/>
    </row>
    <row r="126" spans="1:12" x14ac:dyDescent="0.2">
      <c r="A126" s="10" t="s">
        <v>104</v>
      </c>
      <c r="B126" s="100">
        <v>27</v>
      </c>
      <c r="C126" s="101">
        <v>288341</v>
      </c>
      <c r="D126" s="101"/>
      <c r="E126" s="101" t="s">
        <v>105</v>
      </c>
      <c r="F126" s="78" t="s">
        <v>163</v>
      </c>
      <c r="G126" s="102" t="s">
        <v>115</v>
      </c>
      <c r="H126" s="103">
        <v>9.9529999999999994</v>
      </c>
      <c r="I126" s="103"/>
      <c r="J126" s="103" t="str">
        <f>IF(ISNUMBER(I126),ROUND(H126*I126,3),"")</f>
        <v/>
      </c>
      <c r="K126" s="70"/>
      <c r="L126" s="71">
        <f>ROUND(H126*K126,2)</f>
        <v>0</v>
      </c>
    </row>
    <row r="127" spans="1:12" x14ac:dyDescent="0.2">
      <c r="A127" s="10" t="s">
        <v>5</v>
      </c>
      <c r="B127" s="104"/>
      <c r="C127" s="105"/>
      <c r="D127" s="105"/>
      <c r="E127" s="105"/>
      <c r="F127" s="78"/>
      <c r="G127" s="106"/>
      <c r="H127" s="107"/>
      <c r="I127" s="107"/>
      <c r="J127" s="107"/>
      <c r="K127" s="72"/>
      <c r="L127" s="73"/>
    </row>
    <row r="128" spans="1:12" x14ac:dyDescent="0.2">
      <c r="A128" s="10" t="s">
        <v>7</v>
      </c>
      <c r="B128" s="104"/>
      <c r="C128" s="105"/>
      <c r="D128" s="105"/>
      <c r="E128" s="105"/>
      <c r="F128" s="78" t="s">
        <v>164</v>
      </c>
      <c r="G128" s="106"/>
      <c r="H128" s="107"/>
      <c r="I128" s="107"/>
      <c r="J128" s="107"/>
      <c r="K128" s="72"/>
      <c r="L128" s="73"/>
    </row>
    <row r="129" spans="1:12" x14ac:dyDescent="0.2">
      <c r="A129" s="10" t="s">
        <v>8</v>
      </c>
      <c r="B129" s="104"/>
      <c r="C129" s="105"/>
      <c r="D129" s="105"/>
      <c r="E129" s="105"/>
      <c r="F129" s="78" t="s">
        <v>109</v>
      </c>
      <c r="G129" s="106"/>
      <c r="H129" s="107"/>
      <c r="I129" s="107"/>
      <c r="J129" s="107"/>
      <c r="K129" s="72"/>
      <c r="L129" s="73"/>
    </row>
    <row r="130" spans="1:12" x14ac:dyDescent="0.2">
      <c r="B130" s="108"/>
      <c r="C130" s="109"/>
      <c r="D130" s="109"/>
      <c r="E130" s="109"/>
      <c r="F130" s="109"/>
      <c r="G130" s="110"/>
      <c r="H130" s="111"/>
      <c r="I130" s="111"/>
      <c r="J130" s="111"/>
      <c r="K130" s="74"/>
      <c r="L130" s="75"/>
    </row>
    <row r="131" spans="1:12" ht="22.5" x14ac:dyDescent="0.2">
      <c r="A131" s="10" t="s">
        <v>247</v>
      </c>
      <c r="B131" s="112"/>
      <c r="C131" s="113" t="s">
        <v>250</v>
      </c>
      <c r="D131" s="113"/>
      <c r="E131" s="113"/>
      <c r="F131" s="113" t="s">
        <v>126</v>
      </c>
      <c r="G131" s="114"/>
      <c r="H131" s="115"/>
      <c r="I131" s="115"/>
      <c r="J131" s="115">
        <f>SUBTOTAL(9,J58:J130)</f>
        <v>0</v>
      </c>
      <c r="K131" s="76"/>
      <c r="L131" s="77">
        <f>SUBTOTAL(9,L58:L130)</f>
        <v>0</v>
      </c>
    </row>
    <row r="132" spans="1:12" ht="12" thickBot="1" x14ac:dyDescent="0.25">
      <c r="B132" s="116"/>
      <c r="C132" s="116"/>
      <c r="D132" s="116"/>
      <c r="E132" s="116"/>
      <c r="F132" s="116"/>
      <c r="G132" s="117"/>
      <c r="H132" s="117"/>
      <c r="I132" s="117"/>
      <c r="J132" s="117"/>
      <c r="K132" s="67"/>
      <c r="L132" s="67"/>
    </row>
    <row r="133" spans="1:12" x14ac:dyDescent="0.2">
      <c r="A133" s="10" t="s">
        <v>101</v>
      </c>
      <c r="B133" s="96" t="s">
        <v>102</v>
      </c>
      <c r="C133" s="97">
        <v>30</v>
      </c>
      <c r="D133" s="97"/>
      <c r="E133" s="97"/>
      <c r="F133" s="97" t="s">
        <v>165</v>
      </c>
      <c r="G133" s="98"/>
      <c r="H133" s="99"/>
      <c r="I133" s="99"/>
      <c r="J133" s="99"/>
      <c r="K133" s="68"/>
      <c r="L133" s="69"/>
    </row>
    <row r="134" spans="1:12" x14ac:dyDescent="0.2">
      <c r="A134" s="10" t="s">
        <v>104</v>
      </c>
      <c r="B134" s="100">
        <v>28</v>
      </c>
      <c r="C134" s="101">
        <v>317325</v>
      </c>
      <c r="D134" s="101"/>
      <c r="E134" s="101" t="s">
        <v>105</v>
      </c>
      <c r="F134" s="78" t="s">
        <v>166</v>
      </c>
      <c r="G134" s="102" t="s">
        <v>115</v>
      </c>
      <c r="H134" s="103">
        <v>9.8000000000000007</v>
      </c>
      <c r="I134" s="103"/>
      <c r="J134" s="103" t="str">
        <f>IF(ISNUMBER(I134),ROUND(H134*I134,3),"")</f>
        <v/>
      </c>
      <c r="K134" s="70"/>
      <c r="L134" s="71">
        <f>ROUND(H134*K134,2)</f>
        <v>0</v>
      </c>
    </row>
    <row r="135" spans="1:12" x14ac:dyDescent="0.2">
      <c r="A135" s="10" t="s">
        <v>5</v>
      </c>
      <c r="B135" s="104"/>
      <c r="C135" s="105"/>
      <c r="D135" s="105"/>
      <c r="E135" s="105"/>
      <c r="F135" s="78"/>
      <c r="G135" s="106"/>
      <c r="H135" s="107"/>
      <c r="I135" s="107"/>
      <c r="J135" s="107"/>
      <c r="K135" s="72"/>
      <c r="L135" s="73"/>
    </row>
    <row r="136" spans="1:12" ht="45" x14ac:dyDescent="0.2">
      <c r="A136" s="10" t="s">
        <v>7</v>
      </c>
      <c r="B136" s="104"/>
      <c r="C136" s="105"/>
      <c r="D136" s="105"/>
      <c r="E136" s="105"/>
      <c r="F136" s="78" t="s">
        <v>167</v>
      </c>
      <c r="G136" s="106"/>
      <c r="H136" s="107"/>
      <c r="I136" s="107"/>
      <c r="J136" s="107"/>
      <c r="K136" s="72"/>
      <c r="L136" s="73"/>
    </row>
    <row r="137" spans="1:12" x14ac:dyDescent="0.2">
      <c r="A137" s="10" t="s">
        <v>8</v>
      </c>
      <c r="B137" s="104"/>
      <c r="C137" s="105"/>
      <c r="D137" s="105"/>
      <c r="E137" s="105"/>
      <c r="F137" s="78" t="s">
        <v>109</v>
      </c>
      <c r="G137" s="106"/>
      <c r="H137" s="107"/>
      <c r="I137" s="107"/>
      <c r="J137" s="107"/>
      <c r="K137" s="72"/>
      <c r="L137" s="73"/>
    </row>
    <row r="138" spans="1:12" x14ac:dyDescent="0.2">
      <c r="A138" s="10" t="s">
        <v>104</v>
      </c>
      <c r="B138" s="100">
        <v>29</v>
      </c>
      <c r="C138" s="101">
        <v>317365</v>
      </c>
      <c r="D138" s="101"/>
      <c r="E138" s="101" t="s">
        <v>105</v>
      </c>
      <c r="F138" s="78" t="s">
        <v>168</v>
      </c>
      <c r="G138" s="102" t="s">
        <v>107</v>
      </c>
      <c r="H138" s="103">
        <v>1.375</v>
      </c>
      <c r="I138" s="103"/>
      <c r="J138" s="103" t="str">
        <f>IF(ISNUMBER(I138),ROUND(H138*I138,3),"")</f>
        <v/>
      </c>
      <c r="K138" s="70"/>
      <c r="L138" s="71">
        <f>ROUND(H138*K138,2)</f>
        <v>0</v>
      </c>
    </row>
    <row r="139" spans="1:12" x14ac:dyDescent="0.2">
      <c r="A139" s="10" t="s">
        <v>5</v>
      </c>
      <c r="B139" s="104"/>
      <c r="C139" s="105"/>
      <c r="D139" s="105"/>
      <c r="E139" s="105"/>
      <c r="F139" s="78"/>
      <c r="G139" s="106"/>
      <c r="H139" s="107"/>
      <c r="I139" s="107"/>
      <c r="J139" s="107"/>
      <c r="K139" s="72"/>
      <c r="L139" s="73"/>
    </row>
    <row r="140" spans="1:12" ht="135" x14ac:dyDescent="0.2">
      <c r="A140" s="10" t="s">
        <v>7</v>
      </c>
      <c r="B140" s="104"/>
      <c r="C140" s="105"/>
      <c r="D140" s="105"/>
      <c r="E140" s="105"/>
      <c r="F140" s="78" t="s">
        <v>169</v>
      </c>
      <c r="G140" s="106"/>
      <c r="H140" s="107"/>
      <c r="I140" s="107"/>
      <c r="J140" s="107"/>
      <c r="K140" s="72"/>
      <c r="L140" s="73"/>
    </row>
    <row r="141" spans="1:12" x14ac:dyDescent="0.2">
      <c r="A141" s="10" t="s">
        <v>8</v>
      </c>
      <c r="B141" s="104"/>
      <c r="C141" s="105"/>
      <c r="D141" s="105"/>
      <c r="E141" s="105"/>
      <c r="F141" s="78" t="s">
        <v>109</v>
      </c>
      <c r="G141" s="106"/>
      <c r="H141" s="107"/>
      <c r="I141" s="107"/>
      <c r="J141" s="107"/>
      <c r="K141" s="72"/>
      <c r="L141" s="73"/>
    </row>
    <row r="142" spans="1:12" x14ac:dyDescent="0.2">
      <c r="A142" s="10" t="s">
        <v>104</v>
      </c>
      <c r="B142" s="100">
        <v>30</v>
      </c>
      <c r="C142" s="101">
        <v>333325</v>
      </c>
      <c r="D142" s="101"/>
      <c r="E142" s="101" t="s">
        <v>105</v>
      </c>
      <c r="F142" s="78" t="s">
        <v>170</v>
      </c>
      <c r="G142" s="102" t="s">
        <v>115</v>
      </c>
      <c r="H142" s="103">
        <v>299.10000000000002</v>
      </c>
      <c r="I142" s="103"/>
      <c r="J142" s="103" t="str">
        <f>IF(ISNUMBER(I142),ROUND(H142*I142,3),"")</f>
        <v/>
      </c>
      <c r="K142" s="70"/>
      <c r="L142" s="71">
        <f>ROUND(H142*K142,2)</f>
        <v>0</v>
      </c>
    </row>
    <row r="143" spans="1:12" x14ac:dyDescent="0.2">
      <c r="A143" s="10" t="s">
        <v>5</v>
      </c>
      <c r="B143" s="104"/>
      <c r="C143" s="105"/>
      <c r="D143" s="105"/>
      <c r="E143" s="105"/>
      <c r="F143" s="78"/>
      <c r="G143" s="106"/>
      <c r="H143" s="107"/>
      <c r="I143" s="107"/>
      <c r="J143" s="107"/>
      <c r="K143" s="72"/>
      <c r="L143" s="73"/>
    </row>
    <row r="144" spans="1:12" ht="168.75" x14ac:dyDescent="0.2">
      <c r="A144" s="10" t="s">
        <v>7</v>
      </c>
      <c r="B144" s="104"/>
      <c r="C144" s="105"/>
      <c r="D144" s="105"/>
      <c r="E144" s="105"/>
      <c r="F144" s="78" t="s">
        <v>171</v>
      </c>
      <c r="G144" s="106"/>
      <c r="H144" s="107"/>
      <c r="I144" s="107"/>
      <c r="J144" s="107"/>
      <c r="K144" s="72"/>
      <c r="L144" s="73"/>
    </row>
    <row r="145" spans="1:12" x14ac:dyDescent="0.2">
      <c r="A145" s="10" t="s">
        <v>8</v>
      </c>
      <c r="B145" s="104"/>
      <c r="C145" s="105"/>
      <c r="D145" s="105"/>
      <c r="E145" s="105"/>
      <c r="F145" s="78" t="s">
        <v>109</v>
      </c>
      <c r="G145" s="106"/>
      <c r="H145" s="107"/>
      <c r="I145" s="107"/>
      <c r="J145" s="107"/>
      <c r="K145" s="72"/>
      <c r="L145" s="73"/>
    </row>
    <row r="146" spans="1:12" x14ac:dyDescent="0.2">
      <c r="A146" s="10" t="s">
        <v>104</v>
      </c>
      <c r="B146" s="100">
        <v>31</v>
      </c>
      <c r="C146" s="101">
        <v>333365</v>
      </c>
      <c r="D146" s="101"/>
      <c r="E146" s="101" t="s">
        <v>105</v>
      </c>
      <c r="F146" s="78" t="s">
        <v>172</v>
      </c>
      <c r="G146" s="102" t="s">
        <v>107</v>
      </c>
      <c r="H146" s="103">
        <v>40.085999999999999</v>
      </c>
      <c r="I146" s="103"/>
      <c r="J146" s="103" t="str">
        <f>IF(ISNUMBER(I146),ROUND(H146*I146,3),"")</f>
        <v/>
      </c>
      <c r="K146" s="70"/>
      <c r="L146" s="71">
        <f>ROUND(H146*K146,2)</f>
        <v>0</v>
      </c>
    </row>
    <row r="147" spans="1:12" x14ac:dyDescent="0.2">
      <c r="A147" s="10" t="s">
        <v>5</v>
      </c>
      <c r="B147" s="104"/>
      <c r="C147" s="105"/>
      <c r="D147" s="105"/>
      <c r="E147" s="105"/>
      <c r="F147" s="78"/>
      <c r="G147" s="106"/>
      <c r="H147" s="107"/>
      <c r="I147" s="107"/>
      <c r="J147" s="107"/>
      <c r="K147" s="72"/>
      <c r="L147" s="73"/>
    </row>
    <row r="148" spans="1:12" ht="135" x14ac:dyDescent="0.2">
      <c r="A148" s="10" t="s">
        <v>7</v>
      </c>
      <c r="B148" s="104"/>
      <c r="C148" s="105"/>
      <c r="D148" s="105"/>
      <c r="E148" s="105"/>
      <c r="F148" s="78" t="s">
        <v>173</v>
      </c>
      <c r="G148" s="106"/>
      <c r="H148" s="107"/>
      <c r="I148" s="107"/>
      <c r="J148" s="107"/>
      <c r="K148" s="72"/>
      <c r="L148" s="73"/>
    </row>
    <row r="149" spans="1:12" x14ac:dyDescent="0.2">
      <c r="A149" s="10" t="s">
        <v>8</v>
      </c>
      <c r="B149" s="104"/>
      <c r="C149" s="105"/>
      <c r="D149" s="105"/>
      <c r="E149" s="105"/>
      <c r="F149" s="78" t="s">
        <v>109</v>
      </c>
      <c r="G149" s="106"/>
      <c r="H149" s="107"/>
      <c r="I149" s="107"/>
      <c r="J149" s="107"/>
      <c r="K149" s="72"/>
      <c r="L149" s="73"/>
    </row>
    <row r="150" spans="1:12" x14ac:dyDescent="0.2">
      <c r="A150" s="10" t="s">
        <v>104</v>
      </c>
      <c r="B150" s="100">
        <v>32</v>
      </c>
      <c r="C150" s="101">
        <v>348173</v>
      </c>
      <c r="D150" s="101"/>
      <c r="E150" s="101" t="s">
        <v>105</v>
      </c>
      <c r="F150" s="78" t="s">
        <v>174</v>
      </c>
      <c r="G150" s="102" t="s">
        <v>175</v>
      </c>
      <c r="H150" s="103">
        <v>2202.9459999999999</v>
      </c>
      <c r="I150" s="103"/>
      <c r="J150" s="103" t="str">
        <f>IF(ISNUMBER(I150),ROUND(H150*I150,3),"")</f>
        <v/>
      </c>
      <c r="K150" s="70"/>
      <c r="L150" s="71">
        <f>ROUND(H150*K150,2)</f>
        <v>0</v>
      </c>
    </row>
    <row r="151" spans="1:12" x14ac:dyDescent="0.2">
      <c r="A151" s="10" t="s">
        <v>5</v>
      </c>
      <c r="B151" s="104"/>
      <c r="C151" s="105"/>
      <c r="D151" s="105"/>
      <c r="E151" s="105"/>
      <c r="F151" s="78"/>
      <c r="G151" s="106"/>
      <c r="H151" s="107"/>
      <c r="I151" s="107"/>
      <c r="J151" s="107"/>
      <c r="K151" s="72"/>
      <c r="L151" s="73"/>
    </row>
    <row r="152" spans="1:12" ht="33.75" x14ac:dyDescent="0.2">
      <c r="A152" s="10" t="s">
        <v>7</v>
      </c>
      <c r="B152" s="104"/>
      <c r="C152" s="105"/>
      <c r="D152" s="105"/>
      <c r="E152" s="105"/>
      <c r="F152" s="78" t="s">
        <v>176</v>
      </c>
      <c r="G152" s="106"/>
      <c r="H152" s="107"/>
      <c r="I152" s="107"/>
      <c r="J152" s="107"/>
      <c r="K152" s="72"/>
      <c r="L152" s="73"/>
    </row>
    <row r="153" spans="1:12" x14ac:dyDescent="0.2">
      <c r="A153" s="10" t="s">
        <v>8</v>
      </c>
      <c r="B153" s="104"/>
      <c r="C153" s="105"/>
      <c r="D153" s="105"/>
      <c r="E153" s="105"/>
      <c r="F153" s="78" t="s">
        <v>109</v>
      </c>
      <c r="G153" s="106"/>
      <c r="H153" s="107"/>
      <c r="I153" s="107"/>
      <c r="J153" s="107"/>
      <c r="K153" s="72"/>
      <c r="L153" s="73"/>
    </row>
    <row r="154" spans="1:12" x14ac:dyDescent="0.2">
      <c r="A154" s="10" t="s">
        <v>104</v>
      </c>
      <c r="B154" s="100">
        <v>33</v>
      </c>
      <c r="C154" s="101">
        <v>386314</v>
      </c>
      <c r="D154" s="101"/>
      <c r="E154" s="101" t="s">
        <v>105</v>
      </c>
      <c r="F154" s="78" t="s">
        <v>177</v>
      </c>
      <c r="G154" s="102" t="s">
        <v>115</v>
      </c>
      <c r="H154" s="103">
        <v>0.26400000000000001</v>
      </c>
      <c r="I154" s="103"/>
      <c r="J154" s="103" t="str">
        <f>IF(ISNUMBER(I154),ROUND(H154*I154,3),"")</f>
        <v/>
      </c>
      <c r="K154" s="70"/>
      <c r="L154" s="71">
        <f>ROUND(H154*K154,2)</f>
        <v>0</v>
      </c>
    </row>
    <row r="155" spans="1:12" x14ac:dyDescent="0.2">
      <c r="A155" s="10" t="s">
        <v>5</v>
      </c>
      <c r="B155" s="104"/>
      <c r="C155" s="105"/>
      <c r="D155" s="105"/>
      <c r="E155" s="105"/>
      <c r="F155" s="78"/>
      <c r="G155" s="106"/>
      <c r="H155" s="107"/>
      <c r="I155" s="107"/>
      <c r="J155" s="107"/>
      <c r="K155" s="72"/>
      <c r="L155" s="73"/>
    </row>
    <row r="156" spans="1:12" x14ac:dyDescent="0.2">
      <c r="A156" s="10" t="s">
        <v>7</v>
      </c>
      <c r="B156" s="104"/>
      <c r="C156" s="105"/>
      <c r="D156" s="105"/>
      <c r="E156" s="105"/>
      <c r="F156" s="78" t="s">
        <v>178</v>
      </c>
      <c r="G156" s="106"/>
      <c r="H156" s="107"/>
      <c r="I156" s="107"/>
      <c r="J156" s="107"/>
      <c r="K156" s="72"/>
      <c r="L156" s="73"/>
    </row>
    <row r="157" spans="1:12" x14ac:dyDescent="0.2">
      <c r="A157" s="10" t="s">
        <v>8</v>
      </c>
      <c r="B157" s="104"/>
      <c r="C157" s="105"/>
      <c r="D157" s="105"/>
      <c r="E157" s="105"/>
      <c r="F157" s="78" t="s">
        <v>109</v>
      </c>
      <c r="G157" s="106"/>
      <c r="H157" s="107"/>
      <c r="I157" s="107"/>
      <c r="J157" s="107"/>
      <c r="K157" s="72"/>
      <c r="L157" s="73"/>
    </row>
    <row r="158" spans="1:12" x14ac:dyDescent="0.2">
      <c r="B158" s="108"/>
      <c r="C158" s="109"/>
      <c r="D158" s="109"/>
      <c r="E158" s="109"/>
      <c r="F158" s="109"/>
      <c r="G158" s="110"/>
      <c r="H158" s="111"/>
      <c r="I158" s="111"/>
      <c r="J158" s="111"/>
      <c r="K158" s="74"/>
      <c r="L158" s="75"/>
    </row>
    <row r="159" spans="1:12" ht="22.5" x14ac:dyDescent="0.2">
      <c r="A159" s="10" t="s">
        <v>247</v>
      </c>
      <c r="B159" s="112"/>
      <c r="C159" s="113" t="s">
        <v>251</v>
      </c>
      <c r="D159" s="113"/>
      <c r="E159" s="113"/>
      <c r="F159" s="113" t="s">
        <v>165</v>
      </c>
      <c r="G159" s="114"/>
      <c r="H159" s="115"/>
      <c r="I159" s="115"/>
      <c r="J159" s="115">
        <f>SUBTOTAL(9,J134:J158)</f>
        <v>0</v>
      </c>
      <c r="K159" s="76"/>
      <c r="L159" s="77">
        <f>SUBTOTAL(9,L134:L158)</f>
        <v>0</v>
      </c>
    </row>
    <row r="160" spans="1:12" ht="12" thickBot="1" x14ac:dyDescent="0.25">
      <c r="B160" s="116"/>
      <c r="C160" s="116"/>
      <c r="D160" s="116"/>
      <c r="E160" s="116"/>
      <c r="F160" s="116"/>
      <c r="G160" s="117"/>
      <c r="H160" s="117"/>
      <c r="I160" s="117"/>
      <c r="J160" s="117"/>
      <c r="K160" s="67"/>
      <c r="L160" s="67"/>
    </row>
    <row r="161" spans="1:12" x14ac:dyDescent="0.2">
      <c r="A161" s="10" t="s">
        <v>101</v>
      </c>
      <c r="B161" s="96" t="s">
        <v>102</v>
      </c>
      <c r="C161" s="97">
        <v>40</v>
      </c>
      <c r="D161" s="97"/>
      <c r="E161" s="97"/>
      <c r="F161" s="97" t="s">
        <v>179</v>
      </c>
      <c r="G161" s="98"/>
      <c r="H161" s="99"/>
      <c r="I161" s="99"/>
      <c r="J161" s="99"/>
      <c r="K161" s="68"/>
      <c r="L161" s="69"/>
    </row>
    <row r="162" spans="1:12" x14ac:dyDescent="0.2">
      <c r="A162" s="10" t="s">
        <v>104</v>
      </c>
      <c r="B162" s="100">
        <v>34</v>
      </c>
      <c r="C162" s="101">
        <v>421325</v>
      </c>
      <c r="D162" s="101"/>
      <c r="E162" s="101" t="s">
        <v>105</v>
      </c>
      <c r="F162" s="78" t="s">
        <v>180</v>
      </c>
      <c r="G162" s="102" t="s">
        <v>115</v>
      </c>
      <c r="H162" s="103">
        <v>113.9</v>
      </c>
      <c r="I162" s="103"/>
      <c r="J162" s="103" t="str">
        <f>IF(ISNUMBER(I162),ROUND(H162*I162,3),"")</f>
        <v/>
      </c>
      <c r="K162" s="70"/>
      <c r="L162" s="71">
        <f>ROUND(H162*K162,2)</f>
        <v>0</v>
      </c>
    </row>
    <row r="163" spans="1:12" x14ac:dyDescent="0.2">
      <c r="A163" s="10" t="s">
        <v>5</v>
      </c>
      <c r="B163" s="104"/>
      <c r="C163" s="105"/>
      <c r="D163" s="105"/>
      <c r="E163" s="105"/>
      <c r="F163" s="78"/>
      <c r="G163" s="106"/>
      <c r="H163" s="107"/>
      <c r="I163" s="107"/>
      <c r="J163" s="107"/>
      <c r="K163" s="72"/>
      <c r="L163" s="73"/>
    </row>
    <row r="164" spans="1:12" ht="33.75" x14ac:dyDescent="0.2">
      <c r="A164" s="10" t="s">
        <v>7</v>
      </c>
      <c r="B164" s="104"/>
      <c r="C164" s="105"/>
      <c r="D164" s="105"/>
      <c r="E164" s="105"/>
      <c r="F164" s="78" t="s">
        <v>181</v>
      </c>
      <c r="G164" s="106"/>
      <c r="H164" s="107"/>
      <c r="I164" s="107"/>
      <c r="J164" s="107"/>
      <c r="K164" s="72"/>
      <c r="L164" s="73"/>
    </row>
    <row r="165" spans="1:12" x14ac:dyDescent="0.2">
      <c r="A165" s="10" t="s">
        <v>8</v>
      </c>
      <c r="B165" s="104"/>
      <c r="C165" s="105"/>
      <c r="D165" s="105"/>
      <c r="E165" s="105"/>
      <c r="F165" s="78" t="s">
        <v>109</v>
      </c>
      <c r="G165" s="106"/>
      <c r="H165" s="107"/>
      <c r="I165" s="107"/>
      <c r="J165" s="107"/>
      <c r="K165" s="72"/>
      <c r="L165" s="73"/>
    </row>
    <row r="166" spans="1:12" x14ac:dyDescent="0.2">
      <c r="A166" s="10" t="s">
        <v>104</v>
      </c>
      <c r="B166" s="100">
        <v>35</v>
      </c>
      <c r="C166" s="101">
        <v>421365</v>
      </c>
      <c r="D166" s="101"/>
      <c r="E166" s="101" t="s">
        <v>105</v>
      </c>
      <c r="F166" s="78" t="s">
        <v>182</v>
      </c>
      <c r="G166" s="102" t="s">
        <v>107</v>
      </c>
      <c r="H166" s="103">
        <v>14.5</v>
      </c>
      <c r="I166" s="103"/>
      <c r="J166" s="103" t="str">
        <f>IF(ISNUMBER(I166),ROUND(H166*I166,3),"")</f>
        <v/>
      </c>
      <c r="K166" s="70"/>
      <c r="L166" s="71">
        <f>ROUND(H166*K166,2)</f>
        <v>0</v>
      </c>
    </row>
    <row r="167" spans="1:12" x14ac:dyDescent="0.2">
      <c r="A167" s="10" t="s">
        <v>5</v>
      </c>
      <c r="B167" s="104"/>
      <c r="C167" s="105"/>
      <c r="D167" s="105"/>
      <c r="E167" s="105"/>
      <c r="F167" s="78"/>
      <c r="G167" s="106"/>
      <c r="H167" s="107"/>
      <c r="I167" s="107"/>
      <c r="J167" s="107"/>
      <c r="K167" s="72"/>
      <c r="L167" s="73"/>
    </row>
    <row r="168" spans="1:12" ht="33.75" x14ac:dyDescent="0.2">
      <c r="A168" s="10" t="s">
        <v>7</v>
      </c>
      <c r="B168" s="104"/>
      <c r="C168" s="105"/>
      <c r="D168" s="105"/>
      <c r="E168" s="105"/>
      <c r="F168" s="78" t="s">
        <v>262</v>
      </c>
      <c r="G168" s="106"/>
      <c r="H168" s="107"/>
      <c r="I168" s="107"/>
      <c r="J168" s="107"/>
      <c r="K168" s="72"/>
      <c r="L168" s="73"/>
    </row>
    <row r="169" spans="1:12" x14ac:dyDescent="0.2">
      <c r="A169" s="10" t="s">
        <v>8</v>
      </c>
      <c r="B169" s="104"/>
      <c r="C169" s="105"/>
      <c r="D169" s="105"/>
      <c r="E169" s="105"/>
      <c r="F169" s="78" t="s">
        <v>109</v>
      </c>
      <c r="G169" s="106"/>
      <c r="H169" s="107"/>
      <c r="I169" s="107"/>
      <c r="J169" s="107"/>
      <c r="K169" s="72"/>
      <c r="L169" s="73"/>
    </row>
    <row r="170" spans="1:12" x14ac:dyDescent="0.2">
      <c r="A170" s="10" t="s">
        <v>104</v>
      </c>
      <c r="B170" s="100">
        <v>36</v>
      </c>
      <c r="C170" s="101" t="s">
        <v>183</v>
      </c>
      <c r="D170" s="101"/>
      <c r="E170" s="101" t="s">
        <v>105</v>
      </c>
      <c r="F170" s="78" t="s">
        <v>184</v>
      </c>
      <c r="G170" s="102" t="s">
        <v>107</v>
      </c>
      <c r="H170" s="103">
        <v>59.39</v>
      </c>
      <c r="I170" s="103"/>
      <c r="J170" s="103" t="str">
        <f>IF(ISNUMBER(I170),ROUND(H170*I170,3),"")</f>
        <v/>
      </c>
      <c r="K170" s="70"/>
      <c r="L170" s="71">
        <f>ROUND(H170*K170,2)</f>
        <v>0</v>
      </c>
    </row>
    <row r="171" spans="1:12" x14ac:dyDescent="0.2">
      <c r="A171" s="10" t="s">
        <v>5</v>
      </c>
      <c r="B171" s="104"/>
      <c r="C171" s="105"/>
      <c r="D171" s="105"/>
      <c r="E171" s="105"/>
      <c r="F171" s="78"/>
      <c r="G171" s="106"/>
      <c r="H171" s="107"/>
      <c r="I171" s="107"/>
      <c r="J171" s="107"/>
      <c r="K171" s="72"/>
      <c r="L171" s="73"/>
    </row>
    <row r="172" spans="1:12" ht="33.75" x14ac:dyDescent="0.2">
      <c r="A172" s="10" t="s">
        <v>7</v>
      </c>
      <c r="B172" s="104"/>
      <c r="C172" s="105"/>
      <c r="D172" s="105"/>
      <c r="E172" s="105"/>
      <c r="F172" s="78" t="s">
        <v>185</v>
      </c>
      <c r="G172" s="106"/>
      <c r="H172" s="107"/>
      <c r="I172" s="107"/>
      <c r="J172" s="107"/>
      <c r="K172" s="72"/>
      <c r="L172" s="73"/>
    </row>
    <row r="173" spans="1:12" x14ac:dyDescent="0.2">
      <c r="A173" s="10" t="s">
        <v>8</v>
      </c>
      <c r="B173" s="104"/>
      <c r="C173" s="105"/>
      <c r="D173" s="105"/>
      <c r="E173" s="105"/>
      <c r="F173" s="78" t="s">
        <v>109</v>
      </c>
      <c r="G173" s="106"/>
      <c r="H173" s="107"/>
      <c r="I173" s="107"/>
      <c r="J173" s="107"/>
      <c r="K173" s="72"/>
      <c r="L173" s="73"/>
    </row>
    <row r="174" spans="1:12" x14ac:dyDescent="0.2">
      <c r="A174" s="10" t="s">
        <v>104</v>
      </c>
      <c r="B174" s="100">
        <v>37</v>
      </c>
      <c r="C174" s="101">
        <v>451311</v>
      </c>
      <c r="D174" s="101"/>
      <c r="E174" s="101" t="s">
        <v>105</v>
      </c>
      <c r="F174" s="78" t="s">
        <v>186</v>
      </c>
      <c r="G174" s="102" t="s">
        <v>115</v>
      </c>
      <c r="H174" s="103">
        <v>0.29399999999999998</v>
      </c>
      <c r="I174" s="103"/>
      <c r="J174" s="103" t="str">
        <f>IF(ISNUMBER(I174),ROUND(H174*I174,3),"")</f>
        <v/>
      </c>
      <c r="K174" s="70"/>
      <c r="L174" s="71">
        <f>ROUND(H174*K174,2)</f>
        <v>0</v>
      </c>
    </row>
    <row r="175" spans="1:12" x14ac:dyDescent="0.2">
      <c r="A175" s="10" t="s">
        <v>5</v>
      </c>
      <c r="B175" s="104"/>
      <c r="C175" s="105"/>
      <c r="D175" s="105"/>
      <c r="E175" s="105"/>
      <c r="F175" s="78"/>
      <c r="G175" s="106"/>
      <c r="H175" s="107"/>
      <c r="I175" s="107"/>
      <c r="J175" s="107"/>
      <c r="K175" s="72"/>
      <c r="L175" s="73"/>
    </row>
    <row r="176" spans="1:12" x14ac:dyDescent="0.2">
      <c r="A176" s="10" t="s">
        <v>7</v>
      </c>
      <c r="B176" s="104"/>
      <c r="C176" s="105"/>
      <c r="D176" s="105"/>
      <c r="E176" s="105"/>
      <c r="F176" s="78" t="s">
        <v>187</v>
      </c>
      <c r="G176" s="106"/>
      <c r="H176" s="107"/>
      <c r="I176" s="107"/>
      <c r="J176" s="107"/>
      <c r="K176" s="72"/>
      <c r="L176" s="73"/>
    </row>
    <row r="177" spans="1:12" x14ac:dyDescent="0.2">
      <c r="A177" s="10" t="s">
        <v>8</v>
      </c>
      <c r="B177" s="104"/>
      <c r="C177" s="105"/>
      <c r="D177" s="105"/>
      <c r="E177" s="105"/>
      <c r="F177" s="78" t="s">
        <v>109</v>
      </c>
      <c r="G177" s="106"/>
      <c r="H177" s="107"/>
      <c r="I177" s="107"/>
      <c r="J177" s="107"/>
      <c r="K177" s="72"/>
      <c r="L177" s="73"/>
    </row>
    <row r="178" spans="1:12" x14ac:dyDescent="0.2">
      <c r="A178" s="10" t="s">
        <v>104</v>
      </c>
      <c r="B178" s="100">
        <v>38</v>
      </c>
      <c r="C178" s="101">
        <v>451312</v>
      </c>
      <c r="D178" s="101"/>
      <c r="E178" s="101" t="s">
        <v>105</v>
      </c>
      <c r="F178" s="78" t="s">
        <v>188</v>
      </c>
      <c r="G178" s="102" t="s">
        <v>115</v>
      </c>
      <c r="H178" s="128">
        <v>759.63900000000001</v>
      </c>
      <c r="I178" s="103"/>
      <c r="J178" s="103" t="str">
        <f>IF(ISNUMBER(I178),ROUND(H178*I178,3),"")</f>
        <v/>
      </c>
      <c r="K178" s="70"/>
      <c r="L178" s="71">
        <f>ROUND(H178*K178,2)</f>
        <v>0</v>
      </c>
    </row>
    <row r="179" spans="1:12" x14ac:dyDescent="0.2">
      <c r="A179" s="10" t="s">
        <v>5</v>
      </c>
      <c r="B179" s="104"/>
      <c r="C179" s="105"/>
      <c r="D179" s="105"/>
      <c r="E179" s="105"/>
      <c r="F179" s="78"/>
      <c r="G179" s="106"/>
      <c r="H179" s="107"/>
      <c r="I179" s="107"/>
      <c r="J179" s="107"/>
      <c r="K179" s="72"/>
      <c r="L179" s="73"/>
    </row>
    <row r="180" spans="1:12" ht="213.75" x14ac:dyDescent="0.2">
      <c r="A180" s="10" t="s">
        <v>7</v>
      </c>
      <c r="B180" s="104"/>
      <c r="C180" s="105"/>
      <c r="D180" s="105"/>
      <c r="E180" s="105"/>
      <c r="F180" s="130" t="s">
        <v>275</v>
      </c>
      <c r="G180" s="106"/>
      <c r="H180" s="107"/>
      <c r="I180" s="107"/>
      <c r="J180" s="107"/>
      <c r="K180" s="72"/>
      <c r="L180" s="73"/>
    </row>
    <row r="181" spans="1:12" x14ac:dyDescent="0.2">
      <c r="A181" s="10" t="s">
        <v>8</v>
      </c>
      <c r="B181" s="104"/>
      <c r="C181" s="105"/>
      <c r="D181" s="105"/>
      <c r="E181" s="105"/>
      <c r="F181" s="78" t="s">
        <v>109</v>
      </c>
      <c r="G181" s="106"/>
      <c r="H181" s="107"/>
      <c r="I181" s="107"/>
      <c r="J181" s="107"/>
      <c r="K181" s="72"/>
      <c r="L181" s="73"/>
    </row>
    <row r="182" spans="1:12" x14ac:dyDescent="0.2">
      <c r="A182" s="10" t="s">
        <v>104</v>
      </c>
      <c r="B182" s="100">
        <v>39</v>
      </c>
      <c r="C182" s="101">
        <v>451313</v>
      </c>
      <c r="D182" s="101"/>
      <c r="E182" s="101" t="s">
        <v>105</v>
      </c>
      <c r="F182" s="78" t="s">
        <v>189</v>
      </c>
      <c r="G182" s="102" t="s">
        <v>115</v>
      </c>
      <c r="H182" s="128">
        <v>0</v>
      </c>
      <c r="I182" s="103"/>
      <c r="J182" s="103" t="str">
        <f>IF(ISNUMBER(I182),ROUND(H182*I182,3),"")</f>
        <v/>
      </c>
      <c r="K182" s="70"/>
      <c r="L182" s="71">
        <f>ROUND(H182*K182,2)</f>
        <v>0</v>
      </c>
    </row>
    <row r="183" spans="1:12" x14ac:dyDescent="0.2">
      <c r="A183" s="10" t="s">
        <v>5</v>
      </c>
      <c r="B183" s="104"/>
      <c r="C183" s="105"/>
      <c r="D183" s="105"/>
      <c r="E183" s="105"/>
      <c r="F183" s="78"/>
      <c r="G183" s="106"/>
      <c r="H183" s="107"/>
      <c r="I183" s="107"/>
      <c r="J183" s="107"/>
      <c r="K183" s="72"/>
      <c r="L183" s="73"/>
    </row>
    <row r="184" spans="1:12" x14ac:dyDescent="0.2">
      <c r="A184" s="10" t="s">
        <v>7</v>
      </c>
      <c r="B184" s="104"/>
      <c r="C184" s="105"/>
      <c r="D184" s="105"/>
      <c r="E184" s="105"/>
      <c r="F184" s="78"/>
      <c r="G184" s="106"/>
      <c r="H184" s="107"/>
      <c r="I184" s="107"/>
      <c r="J184" s="107"/>
      <c r="K184" s="72"/>
      <c r="L184" s="73"/>
    </row>
    <row r="185" spans="1:12" x14ac:dyDescent="0.2">
      <c r="A185" s="10" t="s">
        <v>8</v>
      </c>
      <c r="B185" s="104"/>
      <c r="C185" s="105"/>
      <c r="D185" s="105"/>
      <c r="E185" s="105"/>
      <c r="F185" s="78" t="s">
        <v>109</v>
      </c>
      <c r="G185" s="106"/>
      <c r="H185" s="107"/>
      <c r="I185" s="107"/>
      <c r="J185" s="107"/>
      <c r="K185" s="72"/>
      <c r="L185" s="73"/>
    </row>
    <row r="186" spans="1:12" x14ac:dyDescent="0.2">
      <c r="A186" s="10" t="s">
        <v>104</v>
      </c>
      <c r="B186" s="100">
        <v>40</v>
      </c>
      <c r="C186" s="101">
        <v>451314</v>
      </c>
      <c r="D186" s="101"/>
      <c r="E186" s="101" t="s">
        <v>105</v>
      </c>
      <c r="F186" s="78" t="s">
        <v>190</v>
      </c>
      <c r="G186" s="102" t="s">
        <v>115</v>
      </c>
      <c r="H186" s="128">
        <v>137.02500000000001</v>
      </c>
      <c r="I186" s="103"/>
      <c r="J186" s="103" t="str">
        <f>IF(ISNUMBER(I186),ROUND(H186*I186,3),"")</f>
        <v/>
      </c>
      <c r="K186" s="70"/>
      <c r="L186" s="71">
        <f>ROUND(H186*K186,2)</f>
        <v>0</v>
      </c>
    </row>
    <row r="187" spans="1:12" x14ac:dyDescent="0.2">
      <c r="A187" s="10" t="s">
        <v>5</v>
      </c>
      <c r="B187" s="104"/>
      <c r="C187" s="105"/>
      <c r="D187" s="105"/>
      <c r="E187" s="105"/>
      <c r="F187" s="78"/>
      <c r="G187" s="106"/>
      <c r="H187" s="107"/>
      <c r="I187" s="107"/>
      <c r="J187" s="107"/>
      <c r="K187" s="72"/>
      <c r="L187" s="73"/>
    </row>
    <row r="188" spans="1:12" ht="315" x14ac:dyDescent="0.2">
      <c r="A188" s="10" t="s">
        <v>7</v>
      </c>
      <c r="B188" s="104"/>
      <c r="C188" s="105"/>
      <c r="D188" s="105"/>
      <c r="E188" s="105"/>
      <c r="F188" s="127" t="s">
        <v>277</v>
      </c>
      <c r="G188" s="106"/>
      <c r="H188" s="107"/>
      <c r="I188" s="107"/>
      <c r="J188" s="107"/>
      <c r="K188" s="72"/>
      <c r="L188" s="73"/>
    </row>
    <row r="189" spans="1:12" x14ac:dyDescent="0.2">
      <c r="A189" s="10" t="s">
        <v>8</v>
      </c>
      <c r="B189" s="104"/>
      <c r="C189" s="105"/>
      <c r="D189" s="105"/>
      <c r="E189" s="105"/>
      <c r="F189" s="78" t="s">
        <v>109</v>
      </c>
      <c r="G189" s="106"/>
      <c r="H189" s="107"/>
      <c r="I189" s="107"/>
      <c r="J189" s="107"/>
      <c r="K189" s="72"/>
      <c r="L189" s="73"/>
    </row>
    <row r="190" spans="1:12" x14ac:dyDescent="0.2">
      <c r="A190" s="10" t="s">
        <v>104</v>
      </c>
      <c r="B190" s="100">
        <v>41</v>
      </c>
      <c r="C190" s="101">
        <v>45747</v>
      </c>
      <c r="D190" s="101"/>
      <c r="E190" s="101" t="s">
        <v>105</v>
      </c>
      <c r="F190" s="78" t="s">
        <v>191</v>
      </c>
      <c r="G190" s="102" t="s">
        <v>115</v>
      </c>
      <c r="H190" s="103">
        <v>0.39600000000000002</v>
      </c>
      <c r="I190" s="103"/>
      <c r="J190" s="103" t="str">
        <f>IF(ISNUMBER(I190),ROUND(H190*I190,3),"")</f>
        <v/>
      </c>
      <c r="K190" s="70"/>
      <c r="L190" s="71">
        <f>ROUND(H190*K190,2)</f>
        <v>0</v>
      </c>
    </row>
    <row r="191" spans="1:12" x14ac:dyDescent="0.2">
      <c r="A191" s="10" t="s">
        <v>5</v>
      </c>
      <c r="B191" s="104"/>
      <c r="C191" s="105"/>
      <c r="D191" s="105"/>
      <c r="E191" s="105"/>
      <c r="F191" s="78"/>
      <c r="G191" s="106"/>
      <c r="H191" s="107"/>
      <c r="I191" s="107"/>
      <c r="J191" s="107"/>
      <c r="K191" s="72"/>
      <c r="L191" s="73"/>
    </row>
    <row r="192" spans="1:12" ht="22.5" x14ac:dyDescent="0.2">
      <c r="A192" s="10" t="s">
        <v>7</v>
      </c>
      <c r="B192" s="104"/>
      <c r="C192" s="105"/>
      <c r="D192" s="105"/>
      <c r="E192" s="105"/>
      <c r="F192" s="78" t="s">
        <v>192</v>
      </c>
      <c r="G192" s="106"/>
      <c r="H192" s="107"/>
      <c r="I192" s="107"/>
      <c r="J192" s="107"/>
      <c r="K192" s="72"/>
      <c r="L192" s="73"/>
    </row>
    <row r="193" spans="1:12" x14ac:dyDescent="0.2">
      <c r="A193" s="10" t="s">
        <v>8</v>
      </c>
      <c r="B193" s="104"/>
      <c r="C193" s="105"/>
      <c r="D193" s="105"/>
      <c r="E193" s="105"/>
      <c r="F193" s="78" t="s">
        <v>109</v>
      </c>
      <c r="G193" s="106"/>
      <c r="H193" s="107"/>
      <c r="I193" s="107"/>
      <c r="J193" s="107"/>
      <c r="K193" s="72"/>
      <c r="L193" s="73"/>
    </row>
    <row r="194" spans="1:12" x14ac:dyDescent="0.2">
      <c r="A194" s="10" t="s">
        <v>104</v>
      </c>
      <c r="B194" s="100">
        <v>42</v>
      </c>
      <c r="C194" s="101">
        <v>45852</v>
      </c>
      <c r="D194" s="101"/>
      <c r="E194" s="101" t="s">
        <v>105</v>
      </c>
      <c r="F194" s="78" t="s">
        <v>193</v>
      </c>
      <c r="G194" s="102" t="s">
        <v>115</v>
      </c>
      <c r="H194" s="103">
        <v>1150.7760000000001</v>
      </c>
      <c r="I194" s="103"/>
      <c r="J194" s="103" t="str">
        <f>IF(ISNUMBER(I194),ROUND(H194*I194,3),"")</f>
        <v/>
      </c>
      <c r="K194" s="70"/>
      <c r="L194" s="71">
        <f>ROUND(H194*K194,2)</f>
        <v>0</v>
      </c>
    </row>
    <row r="195" spans="1:12" x14ac:dyDescent="0.2">
      <c r="A195" s="10" t="s">
        <v>5</v>
      </c>
      <c r="B195" s="104"/>
      <c r="C195" s="105"/>
      <c r="D195" s="105"/>
      <c r="E195" s="105"/>
      <c r="F195" s="78"/>
      <c r="G195" s="106"/>
      <c r="H195" s="107"/>
      <c r="I195" s="107"/>
      <c r="J195" s="107"/>
      <c r="K195" s="72"/>
      <c r="L195" s="73"/>
    </row>
    <row r="196" spans="1:12" ht="90" x14ac:dyDescent="0.2">
      <c r="A196" s="10" t="s">
        <v>7</v>
      </c>
      <c r="B196" s="104"/>
      <c r="C196" s="105"/>
      <c r="D196" s="105"/>
      <c r="E196" s="105"/>
      <c r="F196" s="78" t="s">
        <v>194</v>
      </c>
      <c r="G196" s="106"/>
      <c r="H196" s="107"/>
      <c r="I196" s="107"/>
      <c r="J196" s="107"/>
      <c r="K196" s="72"/>
      <c r="L196" s="73"/>
    </row>
    <row r="197" spans="1:12" x14ac:dyDescent="0.2">
      <c r="A197" s="10" t="s">
        <v>8</v>
      </c>
      <c r="B197" s="104"/>
      <c r="C197" s="105"/>
      <c r="D197" s="105"/>
      <c r="E197" s="105"/>
      <c r="F197" s="78" t="s">
        <v>109</v>
      </c>
      <c r="G197" s="106"/>
      <c r="H197" s="107"/>
      <c r="I197" s="107"/>
      <c r="J197" s="107"/>
      <c r="K197" s="72"/>
      <c r="L197" s="73"/>
    </row>
    <row r="198" spans="1:12" x14ac:dyDescent="0.2">
      <c r="A198" s="10" t="s">
        <v>104</v>
      </c>
      <c r="B198" s="100">
        <v>43</v>
      </c>
      <c r="C198" s="101">
        <v>46321</v>
      </c>
      <c r="D198" s="101"/>
      <c r="E198" s="101" t="s">
        <v>105</v>
      </c>
      <c r="F198" s="78" t="s">
        <v>195</v>
      </c>
      <c r="G198" s="102" t="s">
        <v>115</v>
      </c>
      <c r="H198" s="103">
        <v>177.6</v>
      </c>
      <c r="I198" s="103"/>
      <c r="J198" s="103" t="str">
        <f>IF(ISNUMBER(I198),ROUND(H198*I198,3),"")</f>
        <v/>
      </c>
      <c r="K198" s="70"/>
      <c r="L198" s="71">
        <f>ROUND(H198*K198,2)</f>
        <v>0</v>
      </c>
    </row>
    <row r="199" spans="1:12" x14ac:dyDescent="0.2">
      <c r="A199" s="10" t="s">
        <v>5</v>
      </c>
      <c r="B199" s="104"/>
      <c r="C199" s="105"/>
      <c r="D199" s="105"/>
      <c r="E199" s="105"/>
      <c r="F199" s="78"/>
      <c r="G199" s="106"/>
      <c r="H199" s="107"/>
      <c r="I199" s="107"/>
      <c r="J199" s="107"/>
      <c r="K199" s="72"/>
      <c r="L199" s="73"/>
    </row>
    <row r="200" spans="1:12" ht="22.5" x14ac:dyDescent="0.2">
      <c r="A200" s="10" t="s">
        <v>7</v>
      </c>
      <c r="B200" s="104"/>
      <c r="C200" s="105"/>
      <c r="D200" s="105"/>
      <c r="E200" s="105"/>
      <c r="F200" s="78" t="s">
        <v>196</v>
      </c>
      <c r="G200" s="106"/>
      <c r="H200" s="107"/>
      <c r="I200" s="107"/>
      <c r="J200" s="107"/>
      <c r="K200" s="72"/>
      <c r="L200" s="73"/>
    </row>
    <row r="201" spans="1:12" x14ac:dyDescent="0.2">
      <c r="A201" s="10" t="s">
        <v>8</v>
      </c>
      <c r="B201" s="104"/>
      <c r="C201" s="105"/>
      <c r="D201" s="105"/>
      <c r="E201" s="105"/>
      <c r="F201" s="78" t="s">
        <v>109</v>
      </c>
      <c r="G201" s="106"/>
      <c r="H201" s="107"/>
      <c r="I201" s="107"/>
      <c r="J201" s="107"/>
      <c r="K201" s="72"/>
      <c r="L201" s="73"/>
    </row>
    <row r="202" spans="1:12" x14ac:dyDescent="0.2">
      <c r="A202" s="10" t="s">
        <v>104</v>
      </c>
      <c r="B202" s="100">
        <v>44</v>
      </c>
      <c r="C202" s="101">
        <v>465512</v>
      </c>
      <c r="D202" s="101"/>
      <c r="E202" s="101" t="s">
        <v>105</v>
      </c>
      <c r="F202" s="78" t="s">
        <v>197</v>
      </c>
      <c r="G202" s="102" t="s">
        <v>115</v>
      </c>
      <c r="H202" s="103">
        <v>6.774</v>
      </c>
      <c r="I202" s="103"/>
      <c r="J202" s="103" t="str">
        <f>IF(ISNUMBER(I202),ROUND(H202*I202,3),"")</f>
        <v/>
      </c>
      <c r="K202" s="70"/>
      <c r="L202" s="71">
        <f>ROUND(H202*K202,2)</f>
        <v>0</v>
      </c>
    </row>
    <row r="203" spans="1:12" x14ac:dyDescent="0.2">
      <c r="A203" s="10" t="s">
        <v>5</v>
      </c>
      <c r="B203" s="104"/>
      <c r="C203" s="105"/>
      <c r="D203" s="105"/>
      <c r="E203" s="105"/>
      <c r="F203" s="78"/>
      <c r="G203" s="106"/>
      <c r="H203" s="107"/>
      <c r="I203" s="107"/>
      <c r="J203" s="107"/>
      <c r="K203" s="72"/>
      <c r="L203" s="73"/>
    </row>
    <row r="204" spans="1:12" ht="45" x14ac:dyDescent="0.2">
      <c r="A204" s="10" t="s">
        <v>7</v>
      </c>
      <c r="B204" s="104"/>
      <c r="C204" s="105"/>
      <c r="D204" s="105"/>
      <c r="E204" s="105"/>
      <c r="F204" s="78" t="s">
        <v>198</v>
      </c>
      <c r="G204" s="106"/>
      <c r="H204" s="107"/>
      <c r="I204" s="107"/>
      <c r="J204" s="107"/>
      <c r="K204" s="72"/>
      <c r="L204" s="73"/>
    </row>
    <row r="205" spans="1:12" x14ac:dyDescent="0.2">
      <c r="A205" s="10" t="s">
        <v>8</v>
      </c>
      <c r="B205" s="104"/>
      <c r="C205" s="105"/>
      <c r="D205" s="105"/>
      <c r="E205" s="105"/>
      <c r="F205" s="78" t="s">
        <v>109</v>
      </c>
      <c r="G205" s="106"/>
      <c r="H205" s="107"/>
      <c r="I205" s="107"/>
      <c r="J205" s="107"/>
      <c r="K205" s="72"/>
      <c r="L205" s="73"/>
    </row>
    <row r="206" spans="1:12" x14ac:dyDescent="0.2">
      <c r="B206" s="108"/>
      <c r="C206" s="109"/>
      <c r="D206" s="109"/>
      <c r="E206" s="109"/>
      <c r="F206" s="109"/>
      <c r="G206" s="110"/>
      <c r="H206" s="111"/>
      <c r="I206" s="111"/>
      <c r="J206" s="111"/>
      <c r="K206" s="74"/>
      <c r="L206" s="75"/>
    </row>
    <row r="207" spans="1:12" ht="22.5" x14ac:dyDescent="0.2">
      <c r="A207" s="10" t="s">
        <v>247</v>
      </c>
      <c r="B207" s="112"/>
      <c r="C207" s="113" t="s">
        <v>252</v>
      </c>
      <c r="D207" s="113"/>
      <c r="E207" s="113"/>
      <c r="F207" s="113" t="s">
        <v>179</v>
      </c>
      <c r="G207" s="114"/>
      <c r="H207" s="115"/>
      <c r="I207" s="115"/>
      <c r="J207" s="115">
        <f>SUBTOTAL(9,J162:J206)</f>
        <v>0</v>
      </c>
      <c r="K207" s="76"/>
      <c r="L207" s="77">
        <f>SUBTOTAL(9,L162:L206)</f>
        <v>0</v>
      </c>
    </row>
    <row r="208" spans="1:12" ht="12" thickBot="1" x14ac:dyDescent="0.25">
      <c r="B208" s="116"/>
      <c r="C208" s="116"/>
      <c r="D208" s="116"/>
      <c r="E208" s="116"/>
      <c r="F208" s="116"/>
      <c r="G208" s="117"/>
      <c r="H208" s="117"/>
      <c r="I208" s="117"/>
      <c r="J208" s="117"/>
      <c r="K208" s="67"/>
      <c r="L208" s="67"/>
    </row>
    <row r="209" spans="1:12" x14ac:dyDescent="0.2">
      <c r="A209" s="10" t="s">
        <v>101</v>
      </c>
      <c r="B209" s="96" t="s">
        <v>102</v>
      </c>
      <c r="C209" s="97">
        <v>50</v>
      </c>
      <c r="D209" s="97"/>
      <c r="E209" s="97"/>
      <c r="F209" s="97" t="s">
        <v>199</v>
      </c>
      <c r="G209" s="98"/>
      <c r="H209" s="99"/>
      <c r="I209" s="99"/>
      <c r="J209" s="99"/>
      <c r="K209" s="68"/>
      <c r="L209" s="69"/>
    </row>
    <row r="210" spans="1:12" x14ac:dyDescent="0.2">
      <c r="A210" s="10" t="s">
        <v>104</v>
      </c>
      <c r="B210" s="100">
        <v>45</v>
      </c>
      <c r="C210" s="101" t="s">
        <v>200</v>
      </c>
      <c r="D210" s="101"/>
      <c r="E210" s="101" t="s">
        <v>105</v>
      </c>
      <c r="F210" s="78" t="s">
        <v>201</v>
      </c>
      <c r="G210" s="102" t="s">
        <v>122</v>
      </c>
      <c r="H210" s="103">
        <v>180.79499999999999</v>
      </c>
      <c r="I210" s="103"/>
      <c r="J210" s="103" t="str">
        <f>IF(ISNUMBER(I210),ROUND(H210*I210,3),"")</f>
        <v/>
      </c>
      <c r="K210" s="70"/>
      <c r="L210" s="71">
        <f>ROUND(H210*K210,2)</f>
        <v>0</v>
      </c>
    </row>
    <row r="211" spans="1:12" x14ac:dyDescent="0.2">
      <c r="A211" s="10" t="s">
        <v>5</v>
      </c>
      <c r="B211" s="104"/>
      <c r="C211" s="105"/>
      <c r="D211" s="105"/>
      <c r="E211" s="105"/>
      <c r="F211" s="78"/>
      <c r="G211" s="106"/>
      <c r="H211" s="107"/>
      <c r="I211" s="107"/>
      <c r="J211" s="107"/>
      <c r="K211" s="72"/>
      <c r="L211" s="73"/>
    </row>
    <row r="212" spans="1:12" ht="45" x14ac:dyDescent="0.2">
      <c r="A212" s="10" t="s">
        <v>7</v>
      </c>
      <c r="B212" s="104"/>
      <c r="C212" s="105"/>
      <c r="D212" s="105"/>
      <c r="E212" s="105"/>
      <c r="F212" s="78" t="s">
        <v>202</v>
      </c>
      <c r="G212" s="106"/>
      <c r="H212" s="107"/>
      <c r="I212" s="107"/>
      <c r="J212" s="107"/>
      <c r="K212" s="72"/>
      <c r="L212" s="73"/>
    </row>
    <row r="213" spans="1:12" x14ac:dyDescent="0.2">
      <c r="A213" s="10" t="s">
        <v>8</v>
      </c>
      <c r="B213" s="104"/>
      <c r="C213" s="105"/>
      <c r="D213" s="105"/>
      <c r="E213" s="105"/>
      <c r="F213" s="78" t="s">
        <v>109</v>
      </c>
      <c r="G213" s="106"/>
      <c r="H213" s="107"/>
      <c r="I213" s="107"/>
      <c r="J213" s="107"/>
      <c r="K213" s="72"/>
      <c r="L213" s="73"/>
    </row>
    <row r="214" spans="1:12" x14ac:dyDescent="0.2">
      <c r="B214" s="108"/>
      <c r="C214" s="109"/>
      <c r="D214" s="109"/>
      <c r="E214" s="109"/>
      <c r="F214" s="109"/>
      <c r="G214" s="110"/>
      <c r="H214" s="111"/>
      <c r="I214" s="111"/>
      <c r="J214" s="111"/>
      <c r="K214" s="74"/>
      <c r="L214" s="75"/>
    </row>
    <row r="215" spans="1:12" ht="22.5" x14ac:dyDescent="0.2">
      <c r="A215" s="10" t="s">
        <v>247</v>
      </c>
      <c r="B215" s="112"/>
      <c r="C215" s="113" t="s">
        <v>253</v>
      </c>
      <c r="D215" s="113"/>
      <c r="E215" s="113"/>
      <c r="F215" s="113" t="s">
        <v>199</v>
      </c>
      <c r="G215" s="114"/>
      <c r="H215" s="115"/>
      <c r="I215" s="115"/>
      <c r="J215" s="115">
        <f>SUBTOTAL(9,J210:J214)</f>
        <v>0</v>
      </c>
      <c r="K215" s="76"/>
      <c r="L215" s="77">
        <f>SUBTOTAL(9,L210:L214)</f>
        <v>0</v>
      </c>
    </row>
    <row r="216" spans="1:12" ht="12" thickBot="1" x14ac:dyDescent="0.25">
      <c r="B216" s="116"/>
      <c r="C216" s="116"/>
      <c r="D216" s="116"/>
      <c r="E216" s="116"/>
      <c r="F216" s="116"/>
      <c r="G216" s="117"/>
      <c r="H216" s="117"/>
      <c r="I216" s="117"/>
      <c r="J216" s="117"/>
      <c r="K216" s="67"/>
      <c r="L216" s="67"/>
    </row>
    <row r="217" spans="1:12" x14ac:dyDescent="0.2">
      <c r="A217" s="10" t="s">
        <v>101</v>
      </c>
      <c r="B217" s="96" t="s">
        <v>102</v>
      </c>
      <c r="C217" s="97">
        <v>711</v>
      </c>
      <c r="D217" s="97"/>
      <c r="E217" s="97"/>
      <c r="F217" s="97" t="s">
        <v>203</v>
      </c>
      <c r="G217" s="98"/>
      <c r="H217" s="99"/>
      <c r="I217" s="99"/>
      <c r="J217" s="99"/>
      <c r="K217" s="68"/>
      <c r="L217" s="69"/>
    </row>
    <row r="218" spans="1:12" ht="22.5" x14ac:dyDescent="0.2">
      <c r="A218" s="10" t="s">
        <v>104</v>
      </c>
      <c r="B218" s="100">
        <v>46</v>
      </c>
      <c r="C218" s="101" t="s">
        <v>204</v>
      </c>
      <c r="D218" s="101"/>
      <c r="E218" s="101" t="s">
        <v>205</v>
      </c>
      <c r="F218" s="78" t="s">
        <v>206</v>
      </c>
      <c r="G218" s="102" t="s">
        <v>207</v>
      </c>
      <c r="H218" s="103">
        <v>182.7</v>
      </c>
      <c r="I218" s="103"/>
      <c r="J218" s="103" t="str">
        <f>IF(ISNUMBER(I218),ROUND(H218*I218,3),"")</f>
        <v/>
      </c>
      <c r="K218" s="70"/>
      <c r="L218" s="71">
        <f>ROUND(H218*K218,2)</f>
        <v>0</v>
      </c>
    </row>
    <row r="219" spans="1:12" x14ac:dyDescent="0.2">
      <c r="A219" s="10" t="s">
        <v>5</v>
      </c>
      <c r="B219" s="104"/>
      <c r="C219" s="105"/>
      <c r="D219" s="105"/>
      <c r="E219" s="105"/>
      <c r="F219" s="78"/>
      <c r="G219" s="106"/>
      <c r="H219" s="107"/>
      <c r="I219" s="107"/>
      <c r="J219" s="107"/>
      <c r="K219" s="72"/>
      <c r="L219" s="73"/>
    </row>
    <row r="220" spans="1:12" ht="33.75" x14ac:dyDescent="0.2">
      <c r="A220" s="10" t="s">
        <v>7</v>
      </c>
      <c r="B220" s="104"/>
      <c r="C220" s="105"/>
      <c r="D220" s="105"/>
      <c r="E220" s="105"/>
      <c r="F220" s="78" t="s">
        <v>208</v>
      </c>
      <c r="G220" s="106"/>
      <c r="H220" s="107"/>
      <c r="I220" s="107"/>
      <c r="J220" s="107"/>
      <c r="K220" s="72"/>
      <c r="L220" s="73"/>
    </row>
    <row r="221" spans="1:12" ht="409.5" x14ac:dyDescent="0.2">
      <c r="A221" s="10" t="s">
        <v>8</v>
      </c>
      <c r="B221" s="104"/>
      <c r="C221" s="105"/>
      <c r="D221" s="105"/>
      <c r="E221" s="105"/>
      <c r="F221" s="78" t="s">
        <v>209</v>
      </c>
      <c r="G221" s="106"/>
      <c r="H221" s="107"/>
      <c r="I221" s="107"/>
      <c r="J221" s="107"/>
      <c r="K221" s="72"/>
      <c r="L221" s="73"/>
    </row>
    <row r="222" spans="1:12" ht="22.5" x14ac:dyDescent="0.2">
      <c r="A222" s="10" t="s">
        <v>104</v>
      </c>
      <c r="B222" s="100">
        <v>47</v>
      </c>
      <c r="C222" s="101" t="s">
        <v>210</v>
      </c>
      <c r="D222" s="101"/>
      <c r="E222" s="101" t="s">
        <v>205</v>
      </c>
      <c r="F222" s="78" t="s">
        <v>211</v>
      </c>
      <c r="G222" s="102" t="s">
        <v>207</v>
      </c>
      <c r="H222" s="103">
        <v>12.3</v>
      </c>
      <c r="I222" s="103"/>
      <c r="J222" s="103" t="str">
        <f>IF(ISNUMBER(I222),ROUND(H222*I222,3),"")</f>
        <v/>
      </c>
      <c r="K222" s="70"/>
      <c r="L222" s="71">
        <f>ROUND(H222*K222,2)</f>
        <v>0</v>
      </c>
    </row>
    <row r="223" spans="1:12" x14ac:dyDescent="0.2">
      <c r="A223" s="10" t="s">
        <v>5</v>
      </c>
      <c r="B223" s="104"/>
      <c r="C223" s="105"/>
      <c r="D223" s="105"/>
      <c r="E223" s="105"/>
      <c r="F223" s="78"/>
      <c r="G223" s="106"/>
      <c r="H223" s="107"/>
      <c r="I223" s="107"/>
      <c r="J223" s="107"/>
      <c r="K223" s="72"/>
      <c r="L223" s="73"/>
    </row>
    <row r="224" spans="1:12" ht="56.25" x14ac:dyDescent="0.2">
      <c r="A224" s="10" t="s">
        <v>7</v>
      </c>
      <c r="B224" s="104"/>
      <c r="C224" s="105"/>
      <c r="D224" s="105"/>
      <c r="E224" s="105"/>
      <c r="F224" s="78" t="s">
        <v>212</v>
      </c>
      <c r="G224" s="106"/>
      <c r="H224" s="107"/>
      <c r="I224" s="107"/>
      <c r="J224" s="107"/>
      <c r="K224" s="72"/>
      <c r="L224" s="73"/>
    </row>
    <row r="225" spans="1:12" ht="405" x14ac:dyDescent="0.2">
      <c r="A225" s="10" t="s">
        <v>8</v>
      </c>
      <c r="B225" s="104"/>
      <c r="C225" s="105"/>
      <c r="D225" s="105"/>
      <c r="E225" s="105"/>
      <c r="F225" s="78" t="s">
        <v>213</v>
      </c>
      <c r="G225" s="106"/>
      <c r="H225" s="107"/>
      <c r="I225" s="107"/>
      <c r="J225" s="107"/>
      <c r="K225" s="72"/>
      <c r="L225" s="73"/>
    </row>
    <row r="226" spans="1:12" ht="22.5" x14ac:dyDescent="0.2">
      <c r="A226" s="10" t="s">
        <v>104</v>
      </c>
      <c r="B226" s="100">
        <v>48</v>
      </c>
      <c r="C226" s="101" t="s">
        <v>214</v>
      </c>
      <c r="D226" s="101"/>
      <c r="E226" s="101" t="s">
        <v>205</v>
      </c>
      <c r="F226" s="78" t="s">
        <v>215</v>
      </c>
      <c r="G226" s="102" t="s">
        <v>207</v>
      </c>
      <c r="H226" s="103">
        <v>155.19999999999999</v>
      </c>
      <c r="I226" s="103"/>
      <c r="J226" s="103" t="str">
        <f>IF(ISNUMBER(I226),ROUND(H226*I226,3),"")</f>
        <v/>
      </c>
      <c r="K226" s="70"/>
      <c r="L226" s="71">
        <f>ROUND(H226*K226,2)</f>
        <v>0</v>
      </c>
    </row>
    <row r="227" spans="1:12" x14ac:dyDescent="0.2">
      <c r="A227" s="10" t="s">
        <v>5</v>
      </c>
      <c r="B227" s="104"/>
      <c r="C227" s="105"/>
      <c r="D227" s="105"/>
      <c r="E227" s="105"/>
      <c r="F227" s="78"/>
      <c r="G227" s="106"/>
      <c r="H227" s="107"/>
      <c r="I227" s="107"/>
      <c r="J227" s="107"/>
      <c r="K227" s="72"/>
      <c r="L227" s="73"/>
    </row>
    <row r="228" spans="1:12" ht="112.5" x14ac:dyDescent="0.2">
      <c r="A228" s="10" t="s">
        <v>7</v>
      </c>
      <c r="B228" s="104"/>
      <c r="C228" s="105"/>
      <c r="D228" s="105"/>
      <c r="E228" s="105"/>
      <c r="F228" s="78" t="s">
        <v>216</v>
      </c>
      <c r="G228" s="106"/>
      <c r="H228" s="107"/>
      <c r="I228" s="107"/>
      <c r="J228" s="107"/>
      <c r="K228" s="72"/>
      <c r="L228" s="73"/>
    </row>
    <row r="229" spans="1:12" ht="409.5" x14ac:dyDescent="0.2">
      <c r="A229" s="10" t="s">
        <v>8</v>
      </c>
      <c r="B229" s="104"/>
      <c r="C229" s="105"/>
      <c r="D229" s="105"/>
      <c r="E229" s="105"/>
      <c r="F229" s="78" t="s">
        <v>217</v>
      </c>
      <c r="G229" s="106"/>
      <c r="H229" s="107"/>
      <c r="I229" s="107"/>
      <c r="J229" s="107"/>
      <c r="K229" s="72"/>
      <c r="L229" s="73"/>
    </row>
    <row r="230" spans="1:12" ht="22.5" x14ac:dyDescent="0.2">
      <c r="A230" s="10" t="s">
        <v>104</v>
      </c>
      <c r="B230" s="100">
        <v>49</v>
      </c>
      <c r="C230" s="101" t="s">
        <v>218</v>
      </c>
      <c r="D230" s="101"/>
      <c r="E230" s="101" t="s">
        <v>205</v>
      </c>
      <c r="F230" s="78" t="s">
        <v>219</v>
      </c>
      <c r="G230" s="102" t="s">
        <v>207</v>
      </c>
      <c r="H230" s="103">
        <v>365.2</v>
      </c>
      <c r="I230" s="103"/>
      <c r="J230" s="103" t="str">
        <f>IF(ISNUMBER(I230),ROUND(H230*I230,3),"")</f>
        <v/>
      </c>
      <c r="K230" s="70"/>
      <c r="L230" s="71">
        <f>ROUND(H230*K230,2)</f>
        <v>0</v>
      </c>
    </row>
    <row r="231" spans="1:12" x14ac:dyDescent="0.2">
      <c r="A231" s="10" t="s">
        <v>5</v>
      </c>
      <c r="B231" s="104"/>
      <c r="C231" s="105"/>
      <c r="D231" s="105"/>
      <c r="E231" s="105"/>
      <c r="F231" s="78"/>
      <c r="G231" s="106"/>
      <c r="H231" s="107"/>
      <c r="I231" s="107"/>
      <c r="J231" s="107"/>
      <c r="K231" s="72"/>
      <c r="L231" s="73"/>
    </row>
    <row r="232" spans="1:12" ht="191.25" x14ac:dyDescent="0.2">
      <c r="A232" s="10" t="s">
        <v>7</v>
      </c>
      <c r="B232" s="104"/>
      <c r="C232" s="105"/>
      <c r="D232" s="105"/>
      <c r="E232" s="105"/>
      <c r="F232" s="78" t="s">
        <v>220</v>
      </c>
      <c r="G232" s="106"/>
      <c r="H232" s="107"/>
      <c r="I232" s="107"/>
      <c r="J232" s="107"/>
      <c r="K232" s="72"/>
      <c r="L232" s="73"/>
    </row>
    <row r="233" spans="1:12" ht="409.5" x14ac:dyDescent="0.2">
      <c r="A233" s="10" t="s">
        <v>8</v>
      </c>
      <c r="B233" s="104"/>
      <c r="C233" s="105"/>
      <c r="D233" s="105"/>
      <c r="E233" s="105"/>
      <c r="F233" s="78" t="s">
        <v>221</v>
      </c>
      <c r="G233" s="106"/>
      <c r="H233" s="107"/>
      <c r="I233" s="107"/>
      <c r="J233" s="107"/>
      <c r="K233" s="72"/>
      <c r="L233" s="73"/>
    </row>
    <row r="234" spans="1:12" x14ac:dyDescent="0.2">
      <c r="B234" s="108"/>
      <c r="C234" s="109"/>
      <c r="D234" s="109"/>
      <c r="E234" s="109"/>
      <c r="F234" s="109"/>
      <c r="G234" s="110"/>
      <c r="H234" s="111"/>
      <c r="I234" s="111"/>
      <c r="J234" s="111"/>
      <c r="K234" s="74"/>
      <c r="L234" s="75"/>
    </row>
    <row r="235" spans="1:12" ht="22.5" x14ac:dyDescent="0.2">
      <c r="A235" s="10" t="s">
        <v>247</v>
      </c>
      <c r="B235" s="112"/>
      <c r="C235" s="113" t="s">
        <v>254</v>
      </c>
      <c r="D235" s="113"/>
      <c r="E235" s="113"/>
      <c r="F235" s="113" t="s">
        <v>203</v>
      </c>
      <c r="G235" s="114"/>
      <c r="H235" s="115"/>
      <c r="I235" s="115"/>
      <c r="J235" s="115">
        <f>SUBTOTAL(9,J218:J234)</f>
        <v>0</v>
      </c>
      <c r="K235" s="76"/>
      <c r="L235" s="77">
        <f>SUBTOTAL(9,L218:L234)</f>
        <v>0</v>
      </c>
    </row>
    <row r="236" spans="1:12" ht="12" thickBot="1" x14ac:dyDescent="0.25">
      <c r="B236" s="116"/>
      <c r="C236" s="116"/>
      <c r="D236" s="116"/>
      <c r="E236" s="116"/>
      <c r="F236" s="116"/>
      <c r="G236" s="117"/>
      <c r="H236" s="117"/>
      <c r="I236" s="117"/>
      <c r="J236" s="117"/>
      <c r="K236" s="67"/>
      <c r="L236" s="67"/>
    </row>
    <row r="237" spans="1:12" x14ac:dyDescent="0.2">
      <c r="A237" s="10" t="s">
        <v>101</v>
      </c>
      <c r="B237" s="96" t="s">
        <v>102</v>
      </c>
      <c r="C237" s="97">
        <v>783</v>
      </c>
      <c r="D237" s="97"/>
      <c r="E237" s="97"/>
      <c r="F237" s="97" t="s">
        <v>222</v>
      </c>
      <c r="G237" s="98"/>
      <c r="H237" s="99"/>
      <c r="I237" s="99"/>
      <c r="J237" s="99"/>
      <c r="K237" s="68"/>
      <c r="L237" s="69"/>
    </row>
    <row r="238" spans="1:12" x14ac:dyDescent="0.2">
      <c r="A238" s="10" t="s">
        <v>104</v>
      </c>
      <c r="B238" s="100">
        <v>50</v>
      </c>
      <c r="C238" s="101">
        <v>78312</v>
      </c>
      <c r="D238" s="101"/>
      <c r="E238" s="101" t="s">
        <v>105</v>
      </c>
      <c r="F238" s="78" t="s">
        <v>223</v>
      </c>
      <c r="G238" s="102" t="s">
        <v>122</v>
      </c>
      <c r="H238" s="103">
        <v>250.78899999999999</v>
      </c>
      <c r="I238" s="103"/>
      <c r="J238" s="103" t="str">
        <f>IF(ISNUMBER(I238),ROUND(H238*I238,3),"")</f>
        <v/>
      </c>
      <c r="K238" s="70"/>
      <c r="L238" s="71">
        <f>ROUND(H238*K238,2)</f>
        <v>0</v>
      </c>
    </row>
    <row r="239" spans="1:12" x14ac:dyDescent="0.2">
      <c r="A239" s="10" t="s">
        <v>5</v>
      </c>
      <c r="B239" s="104"/>
      <c r="C239" s="105"/>
      <c r="D239" s="105"/>
      <c r="E239" s="105"/>
      <c r="F239" s="78"/>
      <c r="G239" s="106"/>
      <c r="H239" s="107"/>
      <c r="I239" s="107"/>
      <c r="J239" s="107"/>
      <c r="K239" s="72"/>
      <c r="L239" s="73"/>
    </row>
    <row r="240" spans="1:12" ht="33.75" x14ac:dyDescent="0.2">
      <c r="A240" s="10" t="s">
        <v>7</v>
      </c>
      <c r="B240" s="104"/>
      <c r="C240" s="105"/>
      <c r="D240" s="105"/>
      <c r="E240" s="105"/>
      <c r="F240" s="78" t="s">
        <v>224</v>
      </c>
      <c r="G240" s="106"/>
      <c r="H240" s="107"/>
      <c r="I240" s="107"/>
      <c r="J240" s="107"/>
      <c r="K240" s="72"/>
      <c r="L240" s="73"/>
    </row>
    <row r="241" spans="1:12" x14ac:dyDescent="0.2">
      <c r="A241" s="10" t="s">
        <v>8</v>
      </c>
      <c r="B241" s="104"/>
      <c r="C241" s="105"/>
      <c r="D241" s="105"/>
      <c r="E241" s="105"/>
      <c r="F241" s="78" t="s">
        <v>109</v>
      </c>
      <c r="G241" s="106"/>
      <c r="H241" s="107"/>
      <c r="I241" s="107"/>
      <c r="J241" s="107"/>
      <c r="K241" s="72"/>
      <c r="L241" s="73"/>
    </row>
    <row r="242" spans="1:12" x14ac:dyDescent="0.2">
      <c r="A242" s="10" t="s">
        <v>104</v>
      </c>
      <c r="B242" s="100">
        <v>51</v>
      </c>
      <c r="C242" s="101">
        <v>78314</v>
      </c>
      <c r="D242" s="101"/>
      <c r="E242" s="101" t="s">
        <v>105</v>
      </c>
      <c r="F242" s="78" t="s">
        <v>225</v>
      </c>
      <c r="G242" s="102" t="s">
        <v>122</v>
      </c>
      <c r="H242" s="103">
        <v>264.27199999999999</v>
      </c>
      <c r="I242" s="103"/>
      <c r="J242" s="103" t="str">
        <f>IF(ISNUMBER(I242),ROUND(H242*I242,3),"")</f>
        <v/>
      </c>
      <c r="K242" s="70"/>
      <c r="L242" s="71">
        <f>ROUND(H242*K242,2)</f>
        <v>0</v>
      </c>
    </row>
    <row r="243" spans="1:12" x14ac:dyDescent="0.2">
      <c r="A243" s="10" t="s">
        <v>5</v>
      </c>
      <c r="B243" s="104"/>
      <c r="C243" s="105"/>
      <c r="D243" s="105"/>
      <c r="E243" s="105"/>
      <c r="F243" s="78"/>
      <c r="G243" s="106"/>
      <c r="H243" s="107"/>
      <c r="I243" s="107"/>
      <c r="J243" s="107"/>
      <c r="K243" s="72"/>
      <c r="L243" s="73"/>
    </row>
    <row r="244" spans="1:12" ht="33.75" x14ac:dyDescent="0.2">
      <c r="A244" s="10" t="s">
        <v>7</v>
      </c>
      <c r="B244" s="104"/>
      <c r="C244" s="105"/>
      <c r="D244" s="105"/>
      <c r="E244" s="105"/>
      <c r="F244" s="78" t="s">
        <v>226</v>
      </c>
      <c r="G244" s="106"/>
      <c r="H244" s="107"/>
      <c r="I244" s="107"/>
      <c r="J244" s="107"/>
      <c r="K244" s="72"/>
      <c r="L244" s="73"/>
    </row>
    <row r="245" spans="1:12" x14ac:dyDescent="0.2">
      <c r="A245" s="10" t="s">
        <v>8</v>
      </c>
      <c r="B245" s="104"/>
      <c r="C245" s="105"/>
      <c r="D245" s="105"/>
      <c r="E245" s="105"/>
      <c r="F245" s="78" t="s">
        <v>109</v>
      </c>
      <c r="G245" s="106"/>
      <c r="H245" s="107"/>
      <c r="I245" s="107"/>
      <c r="J245" s="107"/>
      <c r="K245" s="72"/>
      <c r="L245" s="73"/>
    </row>
    <row r="246" spans="1:12" x14ac:dyDescent="0.2">
      <c r="B246" s="108"/>
      <c r="C246" s="109"/>
      <c r="D246" s="109"/>
      <c r="E246" s="109"/>
      <c r="F246" s="109"/>
      <c r="G246" s="110"/>
      <c r="H246" s="111"/>
      <c r="I246" s="111"/>
      <c r="J246" s="111"/>
      <c r="K246" s="74"/>
      <c r="L246" s="75"/>
    </row>
    <row r="247" spans="1:12" ht="22.5" x14ac:dyDescent="0.2">
      <c r="A247" s="10" t="s">
        <v>247</v>
      </c>
      <c r="B247" s="112"/>
      <c r="C247" s="113" t="s">
        <v>255</v>
      </c>
      <c r="D247" s="113"/>
      <c r="E247" s="113"/>
      <c r="F247" s="113" t="s">
        <v>222</v>
      </c>
      <c r="G247" s="114"/>
      <c r="H247" s="115"/>
      <c r="I247" s="115"/>
      <c r="J247" s="115">
        <f>SUBTOTAL(9,J238:J246)</f>
        <v>0</v>
      </c>
      <c r="K247" s="76"/>
      <c r="L247" s="77">
        <f>SUBTOTAL(9,L238:L246)</f>
        <v>0</v>
      </c>
    </row>
    <row r="248" spans="1:12" ht="12" thickBot="1" x14ac:dyDescent="0.25">
      <c r="B248" s="116"/>
      <c r="C248" s="116"/>
      <c r="D248" s="116"/>
      <c r="E248" s="116"/>
      <c r="F248" s="116"/>
      <c r="G248" s="117"/>
      <c r="H248" s="117"/>
      <c r="I248" s="117"/>
      <c r="J248" s="117"/>
      <c r="K248" s="67"/>
      <c r="L248" s="67"/>
    </row>
    <row r="249" spans="1:12" x14ac:dyDescent="0.2">
      <c r="A249" s="10" t="s">
        <v>101</v>
      </c>
      <c r="B249" s="96" t="s">
        <v>102</v>
      </c>
      <c r="C249" s="97">
        <v>80</v>
      </c>
      <c r="D249" s="97"/>
      <c r="E249" s="97"/>
      <c r="F249" s="97" t="s">
        <v>227</v>
      </c>
      <c r="G249" s="98"/>
      <c r="H249" s="99"/>
      <c r="I249" s="99"/>
      <c r="J249" s="99"/>
      <c r="K249" s="68"/>
      <c r="L249" s="69"/>
    </row>
    <row r="250" spans="1:12" x14ac:dyDescent="0.2">
      <c r="A250" s="10" t="s">
        <v>104</v>
      </c>
      <c r="B250" s="100">
        <v>52</v>
      </c>
      <c r="C250" s="101">
        <v>875342</v>
      </c>
      <c r="D250" s="101"/>
      <c r="E250" s="101" t="s">
        <v>105</v>
      </c>
      <c r="F250" s="78" t="s">
        <v>228</v>
      </c>
      <c r="G250" s="102" t="s">
        <v>134</v>
      </c>
      <c r="H250" s="103">
        <v>47.86</v>
      </c>
      <c r="I250" s="103"/>
      <c r="J250" s="103" t="str">
        <f>IF(ISNUMBER(I250),ROUND(H250*I250,3),"")</f>
        <v/>
      </c>
      <c r="K250" s="70"/>
      <c r="L250" s="71">
        <f>ROUND(H250*K250,2)</f>
        <v>0</v>
      </c>
    </row>
    <row r="251" spans="1:12" x14ac:dyDescent="0.2">
      <c r="A251" s="10" t="s">
        <v>5</v>
      </c>
      <c r="B251" s="104"/>
      <c r="C251" s="105"/>
      <c r="D251" s="105"/>
      <c r="E251" s="105"/>
      <c r="F251" s="78"/>
      <c r="G251" s="106"/>
      <c r="H251" s="107"/>
      <c r="I251" s="107"/>
      <c r="J251" s="107"/>
      <c r="K251" s="72"/>
      <c r="L251" s="73"/>
    </row>
    <row r="252" spans="1:12" ht="78.75" x14ac:dyDescent="0.2">
      <c r="A252" s="10" t="s">
        <v>7</v>
      </c>
      <c r="B252" s="104"/>
      <c r="C252" s="105"/>
      <c r="D252" s="105"/>
      <c r="E252" s="105"/>
      <c r="F252" s="78" t="s">
        <v>229</v>
      </c>
      <c r="G252" s="106"/>
      <c r="H252" s="107"/>
      <c r="I252" s="107"/>
      <c r="J252" s="107"/>
      <c r="K252" s="72"/>
      <c r="L252" s="73"/>
    </row>
    <row r="253" spans="1:12" x14ac:dyDescent="0.2">
      <c r="A253" s="10" t="s">
        <v>8</v>
      </c>
      <c r="B253" s="104"/>
      <c r="C253" s="105"/>
      <c r="D253" s="105"/>
      <c r="E253" s="105"/>
      <c r="F253" s="78" t="s">
        <v>109</v>
      </c>
      <c r="G253" s="106"/>
      <c r="H253" s="107"/>
      <c r="I253" s="107"/>
      <c r="J253" s="107"/>
      <c r="K253" s="72"/>
      <c r="L253" s="73"/>
    </row>
    <row r="254" spans="1:12" x14ac:dyDescent="0.2">
      <c r="A254" s="10" t="s">
        <v>104</v>
      </c>
      <c r="B254" s="100">
        <v>53</v>
      </c>
      <c r="C254" s="101">
        <v>87615</v>
      </c>
      <c r="D254" s="101"/>
      <c r="E254" s="101" t="s">
        <v>105</v>
      </c>
      <c r="F254" s="78" t="s">
        <v>230</v>
      </c>
      <c r="G254" s="102" t="s">
        <v>134</v>
      </c>
      <c r="H254" s="103">
        <v>44.8</v>
      </c>
      <c r="I254" s="103"/>
      <c r="J254" s="103" t="str">
        <f>IF(ISNUMBER(I254),ROUND(H254*I254,3),"")</f>
        <v/>
      </c>
      <c r="K254" s="70"/>
      <c r="L254" s="71">
        <f>ROUND(H254*K254,2)</f>
        <v>0</v>
      </c>
    </row>
    <row r="255" spans="1:12" x14ac:dyDescent="0.2">
      <c r="A255" s="10" t="s">
        <v>5</v>
      </c>
      <c r="B255" s="104"/>
      <c r="C255" s="105"/>
      <c r="D255" s="105"/>
      <c r="E255" s="105"/>
      <c r="F255" s="78"/>
      <c r="G255" s="106"/>
      <c r="H255" s="107"/>
      <c r="I255" s="107"/>
      <c r="J255" s="107"/>
      <c r="K255" s="72"/>
      <c r="L255" s="73"/>
    </row>
    <row r="256" spans="1:12" ht="22.5" x14ac:dyDescent="0.2">
      <c r="A256" s="10" t="s">
        <v>7</v>
      </c>
      <c r="B256" s="104"/>
      <c r="C256" s="105"/>
      <c r="D256" s="105"/>
      <c r="E256" s="105"/>
      <c r="F256" s="78" t="s">
        <v>231</v>
      </c>
      <c r="G256" s="106"/>
      <c r="H256" s="107"/>
      <c r="I256" s="107"/>
      <c r="J256" s="107"/>
      <c r="K256" s="72"/>
      <c r="L256" s="73"/>
    </row>
    <row r="257" spans="1:12" x14ac:dyDescent="0.2">
      <c r="A257" s="10" t="s">
        <v>8</v>
      </c>
      <c r="B257" s="104"/>
      <c r="C257" s="105"/>
      <c r="D257" s="105"/>
      <c r="E257" s="105"/>
      <c r="F257" s="78" t="s">
        <v>109</v>
      </c>
      <c r="G257" s="106"/>
      <c r="H257" s="107"/>
      <c r="I257" s="107"/>
      <c r="J257" s="107"/>
      <c r="K257" s="72"/>
      <c r="L257" s="73"/>
    </row>
    <row r="258" spans="1:12" x14ac:dyDescent="0.2">
      <c r="A258" s="10" t="s">
        <v>104</v>
      </c>
      <c r="B258" s="100">
        <v>82</v>
      </c>
      <c r="C258" s="101">
        <v>863442</v>
      </c>
      <c r="D258" s="101"/>
      <c r="E258" s="101" t="s">
        <v>105</v>
      </c>
      <c r="F258" s="78" t="s">
        <v>232</v>
      </c>
      <c r="G258" s="102" t="s">
        <v>134</v>
      </c>
      <c r="H258" s="103">
        <v>2.6</v>
      </c>
      <c r="I258" s="103"/>
      <c r="J258" s="103" t="str">
        <f>IF(ISNUMBER(I258),ROUND(H258*I258,3),"")</f>
        <v/>
      </c>
      <c r="K258" s="70"/>
      <c r="L258" s="71">
        <f>ROUND(H258*K258,2)</f>
        <v>0</v>
      </c>
    </row>
    <row r="259" spans="1:12" x14ac:dyDescent="0.2">
      <c r="A259" s="10" t="s">
        <v>5</v>
      </c>
      <c r="B259" s="104"/>
      <c r="C259" s="105"/>
      <c r="D259" s="105"/>
      <c r="E259" s="105"/>
      <c r="F259" s="78"/>
      <c r="G259" s="106"/>
      <c r="H259" s="107"/>
      <c r="I259" s="107"/>
      <c r="J259" s="107"/>
      <c r="K259" s="72"/>
      <c r="L259" s="73"/>
    </row>
    <row r="260" spans="1:12" x14ac:dyDescent="0.2">
      <c r="A260" s="10" t="s">
        <v>7</v>
      </c>
      <c r="B260" s="104"/>
      <c r="C260" s="105"/>
      <c r="D260" s="105"/>
      <c r="E260" s="105"/>
      <c r="F260" s="78" t="s">
        <v>233</v>
      </c>
      <c r="G260" s="106"/>
      <c r="H260" s="107"/>
      <c r="I260" s="107"/>
      <c r="J260" s="107"/>
      <c r="K260" s="72"/>
      <c r="L260" s="73"/>
    </row>
    <row r="261" spans="1:12" x14ac:dyDescent="0.2">
      <c r="A261" s="10" t="s">
        <v>8</v>
      </c>
      <c r="B261" s="104"/>
      <c r="C261" s="105"/>
      <c r="D261" s="105"/>
      <c r="E261" s="105"/>
      <c r="F261" s="78" t="s">
        <v>109</v>
      </c>
      <c r="G261" s="106"/>
      <c r="H261" s="107"/>
      <c r="I261" s="107"/>
      <c r="J261" s="107"/>
      <c r="K261" s="72"/>
      <c r="L261" s="73"/>
    </row>
    <row r="262" spans="1:12" x14ac:dyDescent="0.2">
      <c r="B262" s="108"/>
      <c r="C262" s="109"/>
      <c r="D262" s="109"/>
      <c r="E262" s="109"/>
      <c r="F262" s="109"/>
      <c r="G262" s="110"/>
      <c r="H262" s="111"/>
      <c r="I262" s="111"/>
      <c r="J262" s="111"/>
      <c r="K262" s="74"/>
      <c r="L262" s="75"/>
    </row>
    <row r="263" spans="1:12" ht="22.5" x14ac:dyDescent="0.2">
      <c r="A263" s="10" t="s">
        <v>247</v>
      </c>
      <c r="B263" s="112"/>
      <c r="C263" s="113" t="s">
        <v>256</v>
      </c>
      <c r="D263" s="113"/>
      <c r="E263" s="113"/>
      <c r="F263" s="113" t="s">
        <v>227</v>
      </c>
      <c r="G263" s="114"/>
      <c r="H263" s="115"/>
      <c r="I263" s="115"/>
      <c r="J263" s="115">
        <f>SUBTOTAL(9,J250:J262)</f>
        <v>0</v>
      </c>
      <c r="K263" s="76"/>
      <c r="L263" s="77">
        <f>SUBTOTAL(9,L250:L262)</f>
        <v>0</v>
      </c>
    </row>
    <row r="264" spans="1:12" ht="12" thickBot="1" x14ac:dyDescent="0.25">
      <c r="B264" s="116"/>
      <c r="C264" s="116"/>
      <c r="D264" s="116"/>
      <c r="E264" s="116"/>
      <c r="F264" s="116"/>
      <c r="G264" s="117"/>
      <c r="H264" s="117"/>
      <c r="I264" s="117"/>
      <c r="J264" s="117"/>
      <c r="K264" s="67"/>
      <c r="L264" s="67"/>
    </row>
    <row r="265" spans="1:12" x14ac:dyDescent="0.2">
      <c r="A265" s="10" t="s">
        <v>101</v>
      </c>
      <c r="B265" s="96" t="s">
        <v>102</v>
      </c>
      <c r="C265" s="97">
        <v>90</v>
      </c>
      <c r="D265" s="97"/>
      <c r="E265" s="97"/>
      <c r="F265" s="97" t="s">
        <v>234</v>
      </c>
      <c r="G265" s="98"/>
      <c r="H265" s="99"/>
      <c r="I265" s="99"/>
      <c r="J265" s="99"/>
      <c r="K265" s="68"/>
      <c r="L265" s="69"/>
    </row>
    <row r="266" spans="1:12" x14ac:dyDescent="0.2">
      <c r="A266" s="10" t="s">
        <v>104</v>
      </c>
      <c r="B266" s="100">
        <v>101</v>
      </c>
      <c r="C266" s="101">
        <v>91345</v>
      </c>
      <c r="D266" s="101"/>
      <c r="E266" s="101" t="s">
        <v>105</v>
      </c>
      <c r="F266" s="78" t="s">
        <v>264</v>
      </c>
      <c r="G266" s="102" t="s">
        <v>151</v>
      </c>
      <c r="H266" s="103">
        <v>28</v>
      </c>
      <c r="I266" s="103"/>
      <c r="J266" s="103" t="str">
        <f>IF(ISNUMBER(I266),ROUND(H266*I266,3),"")</f>
        <v/>
      </c>
      <c r="K266" s="70"/>
      <c r="L266" s="71">
        <f>ROUND(H266*K266,2)</f>
        <v>0</v>
      </c>
    </row>
    <row r="267" spans="1:12" x14ac:dyDescent="0.2">
      <c r="A267" s="10" t="s">
        <v>5</v>
      </c>
      <c r="B267" s="104"/>
      <c r="C267" s="105"/>
      <c r="D267" s="105"/>
      <c r="E267" s="105"/>
      <c r="F267" s="78"/>
      <c r="G267" s="106"/>
      <c r="H267" s="107"/>
      <c r="I267" s="107"/>
      <c r="J267" s="107"/>
      <c r="K267" s="72"/>
      <c r="L267" s="73"/>
    </row>
    <row r="268" spans="1:12" x14ac:dyDescent="0.2">
      <c r="A268" s="10" t="s">
        <v>7</v>
      </c>
      <c r="B268" s="104"/>
      <c r="C268" s="105"/>
      <c r="D268" s="105"/>
      <c r="E268" s="105"/>
      <c r="F268" s="78" t="s">
        <v>272</v>
      </c>
      <c r="G268" s="106"/>
      <c r="H268" s="107"/>
      <c r="I268" s="107"/>
      <c r="J268" s="107"/>
      <c r="K268" s="72"/>
      <c r="L268" s="73"/>
    </row>
    <row r="269" spans="1:12" x14ac:dyDescent="0.2">
      <c r="A269" s="10" t="s">
        <v>8</v>
      </c>
      <c r="B269" s="104"/>
      <c r="C269" s="105"/>
      <c r="D269" s="105"/>
      <c r="E269" s="105"/>
      <c r="F269" s="78" t="s">
        <v>109</v>
      </c>
      <c r="G269" s="106"/>
      <c r="H269" s="107"/>
      <c r="I269" s="107"/>
      <c r="J269" s="107"/>
      <c r="K269" s="72"/>
      <c r="L269" s="73"/>
    </row>
    <row r="270" spans="1:12" x14ac:dyDescent="0.2">
      <c r="A270" s="10" t="s">
        <v>104</v>
      </c>
      <c r="B270" s="100">
        <v>102</v>
      </c>
      <c r="C270" s="101">
        <v>93135</v>
      </c>
      <c r="D270" s="101"/>
      <c r="E270" s="101" t="s">
        <v>105</v>
      </c>
      <c r="F270" s="78" t="s">
        <v>265</v>
      </c>
      <c r="G270" s="102" t="s">
        <v>134</v>
      </c>
      <c r="H270" s="103">
        <v>33.159999999999997</v>
      </c>
      <c r="I270" s="103"/>
      <c r="J270" s="103" t="str">
        <f>IF(ISNUMBER(I270),ROUND(H270*I270,3),"")</f>
        <v/>
      </c>
      <c r="K270" s="70"/>
      <c r="L270" s="71">
        <f>ROUND(H270*K270,2)</f>
        <v>0</v>
      </c>
    </row>
    <row r="271" spans="1:12" x14ac:dyDescent="0.2">
      <c r="A271" s="10" t="s">
        <v>5</v>
      </c>
      <c r="B271" s="104"/>
      <c r="C271" s="105"/>
      <c r="D271" s="105"/>
      <c r="E271" s="105"/>
      <c r="F271" s="78"/>
      <c r="G271" s="106"/>
      <c r="H271" s="107"/>
      <c r="I271" s="107"/>
      <c r="J271" s="107"/>
      <c r="K271" s="72"/>
      <c r="L271" s="73"/>
    </row>
    <row r="272" spans="1:12" ht="22.5" x14ac:dyDescent="0.2">
      <c r="A272" s="10" t="s">
        <v>7</v>
      </c>
      <c r="B272" s="104"/>
      <c r="C272" s="105"/>
      <c r="D272" s="105"/>
      <c r="E272" s="105"/>
      <c r="F272" s="78" t="s">
        <v>266</v>
      </c>
      <c r="G272" s="106"/>
      <c r="H272" s="107"/>
      <c r="I272" s="107"/>
      <c r="J272" s="107"/>
      <c r="K272" s="72"/>
      <c r="L272" s="73"/>
    </row>
    <row r="273" spans="1:12" x14ac:dyDescent="0.2">
      <c r="A273" s="10" t="s">
        <v>8</v>
      </c>
      <c r="B273" s="104"/>
      <c r="C273" s="105"/>
      <c r="D273" s="105"/>
      <c r="E273" s="105"/>
      <c r="F273" s="78" t="s">
        <v>109</v>
      </c>
      <c r="G273" s="106"/>
      <c r="H273" s="107"/>
      <c r="I273" s="107"/>
      <c r="J273" s="107"/>
      <c r="K273" s="72"/>
      <c r="L273" s="73"/>
    </row>
    <row r="274" spans="1:12" x14ac:dyDescent="0.2">
      <c r="A274" s="10" t="s">
        <v>104</v>
      </c>
      <c r="B274" s="100">
        <v>54</v>
      </c>
      <c r="C274" s="101">
        <v>935212</v>
      </c>
      <c r="D274" s="101"/>
      <c r="E274" s="101" t="s">
        <v>105</v>
      </c>
      <c r="F274" s="78" t="s">
        <v>235</v>
      </c>
      <c r="G274" s="102" t="s">
        <v>134</v>
      </c>
      <c r="H274" s="103">
        <v>10</v>
      </c>
      <c r="I274" s="103"/>
      <c r="J274" s="103" t="str">
        <f>IF(ISNUMBER(I274),ROUND(H274*I274,3),"")</f>
        <v/>
      </c>
      <c r="K274" s="70"/>
      <c r="L274" s="71">
        <f>ROUND(H274*K274,2)</f>
        <v>0</v>
      </c>
    </row>
    <row r="275" spans="1:12" x14ac:dyDescent="0.2">
      <c r="A275" s="10" t="s">
        <v>5</v>
      </c>
      <c r="B275" s="104"/>
      <c r="C275" s="105"/>
      <c r="D275" s="105"/>
      <c r="E275" s="105"/>
      <c r="F275" s="78"/>
      <c r="G275" s="106"/>
      <c r="H275" s="107"/>
      <c r="I275" s="107"/>
      <c r="J275" s="107"/>
      <c r="K275" s="72"/>
      <c r="L275" s="73"/>
    </row>
    <row r="276" spans="1:12" x14ac:dyDescent="0.2">
      <c r="A276" s="10" t="s">
        <v>7</v>
      </c>
      <c r="B276" s="104"/>
      <c r="C276" s="105"/>
      <c r="D276" s="105"/>
      <c r="E276" s="105"/>
      <c r="F276" s="78" t="s">
        <v>236</v>
      </c>
      <c r="G276" s="106"/>
      <c r="H276" s="107"/>
      <c r="I276" s="107"/>
      <c r="J276" s="107"/>
      <c r="K276" s="72"/>
      <c r="L276" s="73"/>
    </row>
    <row r="277" spans="1:12" x14ac:dyDescent="0.2">
      <c r="A277" s="10" t="s">
        <v>8</v>
      </c>
      <c r="B277" s="104"/>
      <c r="C277" s="105"/>
      <c r="D277" s="105"/>
      <c r="E277" s="105"/>
      <c r="F277" s="78" t="s">
        <v>109</v>
      </c>
      <c r="G277" s="106"/>
      <c r="H277" s="107"/>
      <c r="I277" s="107"/>
      <c r="J277" s="107"/>
      <c r="K277" s="72"/>
      <c r="L277" s="73"/>
    </row>
    <row r="278" spans="1:12" x14ac:dyDescent="0.2">
      <c r="A278" s="10" t="s">
        <v>104</v>
      </c>
      <c r="B278" s="100">
        <v>55</v>
      </c>
      <c r="C278" s="101">
        <v>936501</v>
      </c>
      <c r="D278" s="101"/>
      <c r="E278" s="101" t="s">
        <v>105</v>
      </c>
      <c r="F278" s="78" t="s">
        <v>237</v>
      </c>
      <c r="G278" s="102" t="s">
        <v>175</v>
      </c>
      <c r="H278" s="128">
        <v>155.19999999999999</v>
      </c>
      <c r="I278" s="103"/>
      <c r="J278" s="103" t="str">
        <f>IF(ISNUMBER(I278),ROUND(H278*I278,3),"")</f>
        <v/>
      </c>
      <c r="K278" s="70"/>
      <c r="L278" s="71">
        <f>ROUND(H278*K278,2)</f>
        <v>0</v>
      </c>
    </row>
    <row r="279" spans="1:12" x14ac:dyDescent="0.2">
      <c r="A279" s="10" t="s">
        <v>5</v>
      </c>
      <c r="B279" s="104"/>
      <c r="C279" s="105"/>
      <c r="D279" s="105"/>
      <c r="E279" s="105"/>
      <c r="F279" s="78"/>
      <c r="G279" s="106"/>
      <c r="H279" s="107"/>
      <c r="I279" s="107"/>
      <c r="J279" s="107"/>
      <c r="K279" s="72"/>
      <c r="L279" s="73"/>
    </row>
    <row r="280" spans="1:12" ht="22.5" x14ac:dyDescent="0.2">
      <c r="A280" s="10" t="s">
        <v>7</v>
      </c>
      <c r="B280" s="104"/>
      <c r="C280" s="105"/>
      <c r="D280" s="105"/>
      <c r="E280" s="105"/>
      <c r="F280" s="78" t="s">
        <v>276</v>
      </c>
      <c r="G280" s="106"/>
      <c r="H280" s="107"/>
      <c r="I280" s="107"/>
      <c r="J280" s="107"/>
      <c r="K280" s="72"/>
      <c r="L280" s="73"/>
    </row>
    <row r="281" spans="1:12" x14ac:dyDescent="0.2">
      <c r="A281" s="10" t="s">
        <v>8</v>
      </c>
      <c r="B281" s="104"/>
      <c r="C281" s="105"/>
      <c r="D281" s="105"/>
      <c r="E281" s="105"/>
      <c r="F281" s="78" t="s">
        <v>109</v>
      </c>
      <c r="G281" s="106"/>
      <c r="H281" s="107"/>
      <c r="I281" s="107"/>
      <c r="J281" s="107"/>
      <c r="K281" s="72"/>
      <c r="L281" s="73"/>
    </row>
    <row r="282" spans="1:12" x14ac:dyDescent="0.2">
      <c r="A282" s="129" t="s">
        <v>104</v>
      </c>
      <c r="B282" s="100">
        <v>103</v>
      </c>
      <c r="C282" s="101">
        <v>938652</v>
      </c>
      <c r="D282" s="101"/>
      <c r="E282" s="101" t="s">
        <v>105</v>
      </c>
      <c r="F282" s="78" t="s">
        <v>267</v>
      </c>
      <c r="G282" s="102" t="s">
        <v>122</v>
      </c>
      <c r="H282" s="103">
        <v>385.41</v>
      </c>
      <c r="I282" s="103"/>
      <c r="J282" s="103" t="str">
        <f>IF(ISNUMBER(I282),ROUND(H282*I282,3),"")</f>
        <v/>
      </c>
      <c r="K282" s="70"/>
      <c r="L282" s="71">
        <f>ROUND(H282*K282,2)</f>
        <v>0</v>
      </c>
    </row>
    <row r="283" spans="1:12" x14ac:dyDescent="0.2">
      <c r="A283" s="129" t="s">
        <v>5</v>
      </c>
      <c r="B283" s="104"/>
      <c r="C283" s="105"/>
      <c r="D283" s="105"/>
      <c r="E283" s="105"/>
      <c r="F283" s="78"/>
      <c r="G283" s="106"/>
      <c r="H283" s="107"/>
      <c r="I283" s="107"/>
      <c r="J283" s="107"/>
      <c r="K283" s="72"/>
      <c r="L283" s="73"/>
    </row>
    <row r="284" spans="1:12" ht="45" x14ac:dyDescent="0.2">
      <c r="A284" s="129" t="s">
        <v>7</v>
      </c>
      <c r="B284" s="104"/>
      <c r="C284" s="105"/>
      <c r="D284" s="105"/>
      <c r="E284" s="105"/>
      <c r="F284" s="78" t="s">
        <v>268</v>
      </c>
      <c r="G284" s="106"/>
      <c r="H284" s="107"/>
      <c r="I284" s="107"/>
      <c r="J284" s="107"/>
      <c r="K284" s="72"/>
      <c r="L284" s="73"/>
    </row>
    <row r="285" spans="1:12" x14ac:dyDescent="0.2">
      <c r="A285" s="129" t="s">
        <v>8</v>
      </c>
      <c r="B285" s="104"/>
      <c r="C285" s="105"/>
      <c r="D285" s="105"/>
      <c r="E285" s="105"/>
      <c r="F285" s="78" t="s">
        <v>109</v>
      </c>
      <c r="G285" s="106"/>
      <c r="H285" s="107"/>
      <c r="I285" s="107"/>
      <c r="J285" s="107"/>
      <c r="K285" s="72"/>
      <c r="L285" s="73"/>
    </row>
    <row r="286" spans="1:12" x14ac:dyDescent="0.2">
      <c r="A286" s="129" t="s">
        <v>104</v>
      </c>
      <c r="B286" s="100">
        <v>201</v>
      </c>
      <c r="C286" s="101">
        <v>94490</v>
      </c>
      <c r="D286" s="101"/>
      <c r="E286" s="101" t="s">
        <v>105</v>
      </c>
      <c r="F286" s="78" t="s">
        <v>273</v>
      </c>
      <c r="G286" s="102" t="s">
        <v>122</v>
      </c>
      <c r="H286" s="103">
        <v>63.716000000000001</v>
      </c>
      <c r="I286" s="103"/>
      <c r="J286" s="103" t="str">
        <f>IF(ISNUMBER(I286),ROUND(H286*I286,3),"")</f>
        <v/>
      </c>
      <c r="K286" s="70"/>
      <c r="L286" s="71">
        <f>ROUND(H286*K286,2)</f>
        <v>0</v>
      </c>
    </row>
    <row r="287" spans="1:12" x14ac:dyDescent="0.2">
      <c r="A287" s="129" t="s">
        <v>5</v>
      </c>
      <c r="B287" s="104"/>
      <c r="C287" s="105"/>
      <c r="D287" s="105"/>
      <c r="E287" s="105"/>
      <c r="F287" s="78"/>
      <c r="G287" s="106"/>
      <c r="H287" s="107"/>
      <c r="I287" s="107"/>
      <c r="J287" s="107"/>
      <c r="K287" s="72"/>
      <c r="L287" s="73"/>
    </row>
    <row r="288" spans="1:12" ht="22.5" x14ac:dyDescent="0.2">
      <c r="A288" s="129" t="s">
        <v>7</v>
      </c>
      <c r="B288" s="104"/>
      <c r="C288" s="105"/>
      <c r="D288" s="105"/>
      <c r="E288" s="105"/>
      <c r="F288" s="78" t="s">
        <v>274</v>
      </c>
      <c r="G288" s="106"/>
      <c r="H288" s="107"/>
      <c r="I288" s="107"/>
      <c r="J288" s="107"/>
      <c r="K288" s="72"/>
      <c r="L288" s="73"/>
    </row>
    <row r="289" spans="1:12" x14ac:dyDescent="0.2">
      <c r="A289" s="129" t="s">
        <v>8</v>
      </c>
      <c r="B289" s="104"/>
      <c r="C289" s="105"/>
      <c r="D289" s="105"/>
      <c r="E289" s="105"/>
      <c r="F289" s="78" t="s">
        <v>109</v>
      </c>
      <c r="G289" s="106"/>
      <c r="H289" s="107"/>
      <c r="I289" s="107"/>
      <c r="J289" s="107"/>
      <c r="K289" s="72"/>
      <c r="L289" s="73"/>
    </row>
    <row r="290" spans="1:12" x14ac:dyDescent="0.2">
      <c r="A290" s="10" t="s">
        <v>104</v>
      </c>
      <c r="B290" s="100">
        <v>104</v>
      </c>
      <c r="C290" s="101" t="s">
        <v>269</v>
      </c>
      <c r="D290" s="101"/>
      <c r="E290" s="101" t="s">
        <v>105</v>
      </c>
      <c r="F290" s="78" t="s">
        <v>270</v>
      </c>
      <c r="G290" s="102" t="s">
        <v>134</v>
      </c>
      <c r="H290" s="103">
        <v>13.1</v>
      </c>
      <c r="I290" s="103"/>
      <c r="J290" s="103" t="str">
        <f>IF(ISNUMBER(I290),ROUND(H290*I290,3),"")</f>
        <v/>
      </c>
      <c r="K290" s="70"/>
      <c r="L290" s="71">
        <f>ROUND(H290*K290,2)</f>
        <v>0</v>
      </c>
    </row>
    <row r="291" spans="1:12" x14ac:dyDescent="0.2">
      <c r="A291" s="10" t="s">
        <v>5</v>
      </c>
      <c r="B291" s="104"/>
      <c r="C291" s="105"/>
      <c r="D291" s="105"/>
      <c r="E291" s="105"/>
      <c r="F291" s="78"/>
      <c r="G291" s="106"/>
      <c r="H291" s="107"/>
      <c r="I291" s="107"/>
      <c r="J291" s="107"/>
      <c r="K291" s="72"/>
      <c r="L291" s="73"/>
    </row>
    <row r="292" spans="1:12" x14ac:dyDescent="0.2">
      <c r="A292" s="10" t="s">
        <v>7</v>
      </c>
      <c r="B292" s="104"/>
      <c r="C292" s="105"/>
      <c r="D292" s="105"/>
      <c r="E292" s="105"/>
      <c r="F292" s="78" t="s">
        <v>271</v>
      </c>
      <c r="G292" s="106"/>
      <c r="H292" s="107"/>
      <c r="I292" s="107"/>
      <c r="J292" s="107"/>
      <c r="K292" s="72"/>
      <c r="L292" s="73"/>
    </row>
    <row r="293" spans="1:12" x14ac:dyDescent="0.2">
      <c r="A293" s="10" t="s">
        <v>8</v>
      </c>
      <c r="B293" s="104"/>
      <c r="C293" s="105"/>
      <c r="D293" s="105"/>
      <c r="E293" s="105"/>
      <c r="F293" s="78" t="s">
        <v>109</v>
      </c>
      <c r="G293" s="106"/>
      <c r="H293" s="107"/>
      <c r="I293" s="107"/>
      <c r="J293" s="107"/>
      <c r="K293" s="72"/>
      <c r="L293" s="73"/>
    </row>
    <row r="294" spans="1:12" x14ac:dyDescent="0.2">
      <c r="A294" s="10" t="s">
        <v>104</v>
      </c>
      <c r="B294" s="100">
        <v>56</v>
      </c>
      <c r="C294" s="101" t="s">
        <v>238</v>
      </c>
      <c r="D294" s="101"/>
      <c r="E294" s="101" t="s">
        <v>239</v>
      </c>
      <c r="F294" s="78" t="s">
        <v>240</v>
      </c>
      <c r="G294" s="102" t="s">
        <v>151</v>
      </c>
      <c r="H294" s="103">
        <v>2</v>
      </c>
      <c r="I294" s="103"/>
      <c r="J294" s="103" t="str">
        <f>IF(ISNUMBER(I294),ROUND(H294*I294,3),"")</f>
        <v/>
      </c>
      <c r="K294" s="70"/>
      <c r="L294" s="71">
        <f>ROUND(H294*K294,2)</f>
        <v>0</v>
      </c>
    </row>
    <row r="295" spans="1:12" x14ac:dyDescent="0.2">
      <c r="A295" s="10" t="s">
        <v>5</v>
      </c>
      <c r="B295" s="104"/>
      <c r="C295" s="105"/>
      <c r="D295" s="105"/>
      <c r="E295" s="105"/>
      <c r="F295" s="78"/>
      <c r="G295" s="106"/>
      <c r="H295" s="107"/>
      <c r="I295" s="107"/>
      <c r="J295" s="107"/>
      <c r="K295" s="72"/>
      <c r="L295" s="73"/>
    </row>
    <row r="296" spans="1:12" x14ac:dyDescent="0.2">
      <c r="A296" s="10" t="s">
        <v>7</v>
      </c>
      <c r="B296" s="104"/>
      <c r="C296" s="105"/>
      <c r="D296" s="105"/>
      <c r="E296" s="105"/>
      <c r="F296" s="118">
        <v>4.3055555555555562E-2</v>
      </c>
      <c r="G296" s="106"/>
      <c r="H296" s="107"/>
      <c r="I296" s="107"/>
      <c r="J296" s="107"/>
      <c r="K296" s="72"/>
      <c r="L296" s="73"/>
    </row>
    <row r="297" spans="1:12" ht="22.5" x14ac:dyDescent="0.2">
      <c r="A297" s="10" t="s">
        <v>8</v>
      </c>
      <c r="B297" s="104"/>
      <c r="C297" s="105"/>
      <c r="D297" s="105"/>
      <c r="E297" s="105"/>
      <c r="F297" s="78" t="s">
        <v>241</v>
      </c>
      <c r="G297" s="106"/>
      <c r="H297" s="107"/>
      <c r="I297" s="107"/>
      <c r="J297" s="107"/>
      <c r="K297" s="72"/>
      <c r="L297" s="73"/>
    </row>
    <row r="298" spans="1:12" x14ac:dyDescent="0.2">
      <c r="B298" s="108"/>
      <c r="C298" s="109"/>
      <c r="D298" s="109"/>
      <c r="E298" s="109"/>
      <c r="F298" s="109"/>
      <c r="G298" s="110"/>
      <c r="H298" s="111"/>
      <c r="I298" s="111"/>
      <c r="J298" s="111"/>
      <c r="K298" s="74"/>
      <c r="L298" s="75"/>
    </row>
    <row r="299" spans="1:12" ht="22.5" x14ac:dyDescent="0.2">
      <c r="A299" s="10" t="s">
        <v>247</v>
      </c>
      <c r="B299" s="112"/>
      <c r="C299" s="113" t="s">
        <v>257</v>
      </c>
      <c r="D299" s="113"/>
      <c r="E299" s="113"/>
      <c r="F299" s="113" t="s">
        <v>234</v>
      </c>
      <c r="G299" s="114"/>
      <c r="H299" s="115"/>
      <c r="I299" s="115"/>
      <c r="J299" s="115">
        <f>SUBTOTAL(9,J274:J298)</f>
        <v>0</v>
      </c>
      <c r="K299" s="76"/>
      <c r="L299" s="77">
        <f>SUBTOTAL(9,L274:L298)</f>
        <v>0</v>
      </c>
    </row>
    <row r="300" spans="1:12" ht="12" thickBot="1" x14ac:dyDescent="0.25">
      <c r="B300" s="116"/>
      <c r="C300" s="116"/>
      <c r="D300" s="116"/>
      <c r="E300" s="116"/>
      <c r="F300" s="116"/>
      <c r="G300" s="117"/>
      <c r="H300" s="117"/>
      <c r="I300" s="117"/>
      <c r="J300" s="117"/>
      <c r="K300" s="67"/>
      <c r="L300" s="67"/>
    </row>
    <row r="301" spans="1:12" x14ac:dyDescent="0.2">
      <c r="A301" s="10" t="s">
        <v>101</v>
      </c>
      <c r="B301" s="96" t="s">
        <v>102</v>
      </c>
      <c r="C301" s="97">
        <v>96</v>
      </c>
      <c r="D301" s="97"/>
      <c r="E301" s="97"/>
      <c r="F301" s="97" t="s">
        <v>242</v>
      </c>
      <c r="G301" s="98"/>
      <c r="H301" s="99"/>
      <c r="I301" s="99"/>
      <c r="J301" s="99"/>
      <c r="K301" s="68"/>
      <c r="L301" s="69"/>
    </row>
    <row r="302" spans="1:12" x14ac:dyDescent="0.2">
      <c r="A302" s="10" t="s">
        <v>104</v>
      </c>
      <c r="B302" s="100">
        <v>57</v>
      </c>
      <c r="C302" s="101">
        <v>966135</v>
      </c>
      <c r="D302" s="101"/>
      <c r="E302" s="101" t="s">
        <v>105</v>
      </c>
      <c r="F302" s="78" t="s">
        <v>243</v>
      </c>
      <c r="G302" s="102" t="s">
        <v>115</v>
      </c>
      <c r="H302" s="103">
        <v>392</v>
      </c>
      <c r="I302" s="103"/>
      <c r="J302" s="103" t="str">
        <f>IF(ISNUMBER(I302),ROUND(H302*I302,3),"")</f>
        <v/>
      </c>
      <c r="K302" s="70"/>
      <c r="L302" s="71">
        <f>ROUND(H302*K302,2)</f>
        <v>0</v>
      </c>
    </row>
    <row r="303" spans="1:12" x14ac:dyDescent="0.2">
      <c r="A303" s="10" t="s">
        <v>5</v>
      </c>
      <c r="B303" s="104"/>
      <c r="C303" s="105"/>
      <c r="D303" s="105"/>
      <c r="E303" s="105"/>
      <c r="F303" s="78"/>
      <c r="G303" s="106"/>
      <c r="H303" s="107"/>
      <c r="I303" s="107"/>
      <c r="J303" s="107"/>
      <c r="K303" s="72"/>
      <c r="L303" s="73"/>
    </row>
    <row r="304" spans="1:12" ht="56.25" x14ac:dyDescent="0.2">
      <c r="A304" s="10" t="s">
        <v>7</v>
      </c>
      <c r="B304" s="104"/>
      <c r="C304" s="105"/>
      <c r="D304" s="105"/>
      <c r="E304" s="105"/>
      <c r="F304" s="78" t="s">
        <v>244</v>
      </c>
      <c r="G304" s="106"/>
      <c r="H304" s="107"/>
      <c r="I304" s="107"/>
      <c r="J304" s="107"/>
      <c r="K304" s="72"/>
      <c r="L304" s="73"/>
    </row>
    <row r="305" spans="1:12" x14ac:dyDescent="0.2">
      <c r="A305" s="10" t="s">
        <v>8</v>
      </c>
      <c r="B305" s="104"/>
      <c r="C305" s="105"/>
      <c r="D305" s="105"/>
      <c r="E305" s="105"/>
      <c r="F305" s="78" t="s">
        <v>109</v>
      </c>
      <c r="G305" s="106"/>
      <c r="H305" s="107"/>
      <c r="I305" s="107"/>
      <c r="J305" s="107"/>
      <c r="K305" s="72"/>
      <c r="L305" s="73"/>
    </row>
    <row r="306" spans="1:12" x14ac:dyDescent="0.2">
      <c r="A306" s="10" t="s">
        <v>104</v>
      </c>
      <c r="B306" s="100">
        <v>58</v>
      </c>
      <c r="C306" s="101">
        <v>966165</v>
      </c>
      <c r="D306" s="101"/>
      <c r="E306" s="101" t="s">
        <v>105</v>
      </c>
      <c r="F306" s="78" t="s">
        <v>245</v>
      </c>
      <c r="G306" s="102" t="s">
        <v>115</v>
      </c>
      <c r="H306" s="103">
        <v>23.5</v>
      </c>
      <c r="I306" s="103"/>
      <c r="J306" s="103" t="str">
        <f>IF(ISNUMBER(I306),ROUND(H306*I306,3),"")</f>
        <v/>
      </c>
      <c r="K306" s="70"/>
      <c r="L306" s="71">
        <f>ROUND(H306*K306,2)</f>
        <v>0</v>
      </c>
    </row>
    <row r="307" spans="1:12" x14ac:dyDescent="0.2">
      <c r="A307" s="10" t="s">
        <v>5</v>
      </c>
      <c r="B307" s="104"/>
      <c r="C307" s="105"/>
      <c r="D307" s="105"/>
      <c r="E307" s="105"/>
      <c r="F307" s="78"/>
      <c r="G307" s="106"/>
      <c r="H307" s="107"/>
      <c r="I307" s="107"/>
      <c r="J307" s="107"/>
      <c r="K307" s="72"/>
      <c r="L307" s="73"/>
    </row>
    <row r="308" spans="1:12" ht="33.75" x14ac:dyDescent="0.2">
      <c r="A308" s="10" t="s">
        <v>7</v>
      </c>
      <c r="B308" s="104"/>
      <c r="C308" s="105"/>
      <c r="D308" s="105"/>
      <c r="E308" s="105"/>
      <c r="F308" s="78" t="s">
        <v>246</v>
      </c>
      <c r="G308" s="106"/>
      <c r="H308" s="107"/>
      <c r="I308" s="107"/>
      <c r="J308" s="107"/>
      <c r="K308" s="72"/>
      <c r="L308" s="73"/>
    </row>
    <row r="309" spans="1:12" x14ac:dyDescent="0.2">
      <c r="A309" s="10" t="s">
        <v>8</v>
      </c>
      <c r="B309" s="104"/>
      <c r="C309" s="105"/>
      <c r="D309" s="105"/>
      <c r="E309" s="105"/>
      <c r="F309" s="78" t="s">
        <v>109</v>
      </c>
      <c r="G309" s="106"/>
      <c r="H309" s="107"/>
      <c r="I309" s="107"/>
      <c r="J309" s="107"/>
      <c r="K309" s="72"/>
      <c r="L309" s="73"/>
    </row>
    <row r="310" spans="1:12" x14ac:dyDescent="0.2">
      <c r="B310" s="119"/>
      <c r="C310" s="120"/>
      <c r="D310" s="120"/>
      <c r="E310" s="120"/>
      <c r="F310" s="120"/>
      <c r="G310" s="121"/>
      <c r="H310" s="122"/>
      <c r="I310" s="122"/>
      <c r="J310" s="122"/>
      <c r="K310" s="80"/>
      <c r="L310" s="81"/>
    </row>
    <row r="311" spans="1:12" ht="22.5" x14ac:dyDescent="0.2">
      <c r="A311" s="10" t="s">
        <v>247</v>
      </c>
      <c r="B311" s="112"/>
      <c r="C311" s="113" t="s">
        <v>258</v>
      </c>
      <c r="D311" s="113"/>
      <c r="E311" s="113"/>
      <c r="F311" s="113" t="s">
        <v>242</v>
      </c>
      <c r="G311" s="114"/>
      <c r="H311" s="115"/>
      <c r="I311" s="115"/>
      <c r="J311" s="115">
        <f>SUBTOTAL(9,J302:J310)</f>
        <v>0</v>
      </c>
      <c r="K311" s="76"/>
      <c r="L311" s="77">
        <f>SUBTOTAL(9,L302:L310)</f>
        <v>0</v>
      </c>
    </row>
    <row r="312" spans="1:12" x14ac:dyDescent="0.2">
      <c r="B312" s="123"/>
      <c r="C312" s="123"/>
      <c r="D312" s="123"/>
      <c r="E312" s="123"/>
      <c r="F312" s="123"/>
      <c r="G312" s="124"/>
      <c r="H312" s="124"/>
      <c r="I312" s="124"/>
      <c r="J312" s="124"/>
      <c r="K312" s="79"/>
      <c r="L312" s="79"/>
    </row>
  </sheetData>
  <sheetProtection formatCells="0" formatColumns="0" formatRows="0" insertColumns="0" insertRows="0" deleteColumns="0" deleteRows="0" sort="0" autoFilter="0"/>
  <autoFilter ref="A10:L310">
    <filterColumn colId="10" showButton="0"/>
  </autoFilter>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2">
      <formula>$E$5="Ostatní"</formula>
    </cfRule>
    <cfRule type="expression" dxfId="0" priority="4">
      <formula>$E$6="Ostatní"</formula>
    </cfRule>
  </conditionalFormatting>
  <dataValidations xWindow="588" yWindow="629"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11" manualBreakCount="11">
    <brk id="101" min="1" max="11" man="1"/>
    <brk id="137" min="1" max="11" man="1"/>
    <brk id="160" min="1" max="11" man="1"/>
    <brk id="181" min="1" max="11" man="1"/>
    <brk id="197" min="1" max="11" man="1"/>
    <brk id="216" min="1" max="11" man="1"/>
    <brk id="221" min="1" max="11" man="1"/>
    <brk id="225" min="1" max="11" man="1"/>
    <brk id="229" min="1" max="11" man="1"/>
    <brk id="235" min="1" max="11" man="1"/>
    <brk id="300" min="1"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38"/>
  </cols>
  <sheetData>
    <row r="1" spans="1:3" ht="15.75" thickTop="1" x14ac:dyDescent="0.25">
      <c r="A1" s="31" t="s">
        <v>35</v>
      </c>
      <c r="B1" s="32" t="s">
        <v>31</v>
      </c>
      <c r="C1" s="37"/>
    </row>
    <row r="2" spans="1:3" x14ac:dyDescent="0.25">
      <c r="A2" s="33" t="s">
        <v>36</v>
      </c>
      <c r="B2" s="34" t="s">
        <v>32</v>
      </c>
      <c r="C2" s="37"/>
    </row>
    <row r="3" spans="1:3" x14ac:dyDescent="0.25">
      <c r="A3" s="33" t="s">
        <v>37</v>
      </c>
      <c r="B3" s="34" t="s">
        <v>33</v>
      </c>
      <c r="C3" s="37"/>
    </row>
    <row r="4" spans="1:3" x14ac:dyDescent="0.25">
      <c r="A4" s="33" t="s">
        <v>38</v>
      </c>
      <c r="B4" s="34" t="s">
        <v>34</v>
      </c>
      <c r="C4" s="37"/>
    </row>
    <row r="5" spans="1:3" x14ac:dyDescent="0.25">
      <c r="A5" s="33" t="s">
        <v>39</v>
      </c>
      <c r="B5" s="34" t="s">
        <v>40</v>
      </c>
      <c r="C5" s="37"/>
    </row>
    <row r="6" spans="1:3" x14ac:dyDescent="0.25">
      <c r="A6" s="33" t="s">
        <v>41</v>
      </c>
      <c r="B6" s="34" t="s">
        <v>42</v>
      </c>
      <c r="C6" s="37"/>
    </row>
    <row r="7" spans="1:3" x14ac:dyDescent="0.25">
      <c r="A7" s="33" t="s">
        <v>43</v>
      </c>
      <c r="B7" s="34" t="s">
        <v>44</v>
      </c>
      <c r="C7" s="37"/>
    </row>
    <row r="8" spans="1:3" x14ac:dyDescent="0.25">
      <c r="A8" s="33" t="s">
        <v>45</v>
      </c>
      <c r="B8" s="34" t="s">
        <v>46</v>
      </c>
      <c r="C8" s="37"/>
    </row>
    <row r="9" spans="1:3" x14ac:dyDescent="0.25">
      <c r="A9" s="33" t="s">
        <v>47</v>
      </c>
      <c r="B9" s="34" t="s">
        <v>48</v>
      </c>
      <c r="C9" s="37"/>
    </row>
    <row r="10" spans="1:3" x14ac:dyDescent="0.25">
      <c r="A10" s="33" t="s">
        <v>49</v>
      </c>
      <c r="B10" s="34" t="s">
        <v>50</v>
      </c>
      <c r="C10" s="37"/>
    </row>
    <row r="11" spans="1:3" x14ac:dyDescent="0.25">
      <c r="A11" s="33" t="s">
        <v>51</v>
      </c>
      <c r="B11" s="34" t="s">
        <v>52</v>
      </c>
      <c r="C11" s="37"/>
    </row>
    <row r="12" spans="1:3" x14ac:dyDescent="0.25">
      <c r="A12" s="33" t="s">
        <v>53</v>
      </c>
      <c r="B12" s="34" t="s">
        <v>54</v>
      </c>
      <c r="C12" s="37"/>
    </row>
    <row r="13" spans="1:3" x14ac:dyDescent="0.25">
      <c r="A13" s="33" t="s">
        <v>55</v>
      </c>
      <c r="B13" s="34" t="s">
        <v>56</v>
      </c>
      <c r="C13" s="37"/>
    </row>
    <row r="14" spans="1:3" ht="25.5" x14ac:dyDescent="0.25">
      <c r="A14" s="33" t="s">
        <v>57</v>
      </c>
      <c r="B14" s="34" t="s">
        <v>58</v>
      </c>
      <c r="C14" s="37"/>
    </row>
    <row r="15" spans="1:3" x14ac:dyDescent="0.25">
      <c r="A15" s="33" t="s">
        <v>59</v>
      </c>
      <c r="B15" s="34" t="s">
        <v>60</v>
      </c>
      <c r="C15" s="37"/>
    </row>
    <row r="16" spans="1:3" x14ac:dyDescent="0.25">
      <c r="A16" s="33" t="s">
        <v>61</v>
      </c>
      <c r="B16" s="34" t="s">
        <v>62</v>
      </c>
      <c r="C16" s="37"/>
    </row>
    <row r="17" spans="1:3" x14ac:dyDescent="0.25">
      <c r="A17" s="33" t="s">
        <v>63</v>
      </c>
      <c r="B17" s="34" t="s">
        <v>64</v>
      </c>
      <c r="C17" s="37"/>
    </row>
    <row r="18" spans="1:3" x14ac:dyDescent="0.25">
      <c r="A18" s="33" t="s">
        <v>65</v>
      </c>
      <c r="B18" s="34" t="s">
        <v>66</v>
      </c>
      <c r="C18" s="37"/>
    </row>
    <row r="19" spans="1:3" x14ac:dyDescent="0.25">
      <c r="A19" s="33" t="s">
        <v>67</v>
      </c>
      <c r="B19" s="34" t="s">
        <v>68</v>
      </c>
      <c r="C19" s="37"/>
    </row>
    <row r="20" spans="1:3" x14ac:dyDescent="0.25">
      <c r="A20" s="33" t="s">
        <v>69</v>
      </c>
      <c r="B20" s="34" t="s">
        <v>70</v>
      </c>
      <c r="C20" s="37"/>
    </row>
    <row r="21" spans="1:3" x14ac:dyDescent="0.25">
      <c r="A21" s="33" t="s">
        <v>71</v>
      </c>
      <c r="B21" s="34" t="s">
        <v>72</v>
      </c>
      <c r="C21" s="37"/>
    </row>
    <row r="22" spans="1:3" x14ac:dyDescent="0.25">
      <c r="A22" s="33" t="s">
        <v>73</v>
      </c>
      <c r="B22" s="34" t="s">
        <v>74</v>
      </c>
      <c r="C22" s="37"/>
    </row>
    <row r="23" spans="1:3" x14ac:dyDescent="0.25">
      <c r="A23" s="33" t="s">
        <v>75</v>
      </c>
      <c r="B23" s="34" t="s">
        <v>76</v>
      </c>
      <c r="C23" s="37"/>
    </row>
    <row r="24" spans="1:3" x14ac:dyDescent="0.25">
      <c r="A24" s="33" t="s">
        <v>77</v>
      </c>
      <c r="B24" s="34" t="s">
        <v>78</v>
      </c>
      <c r="C24" s="37"/>
    </row>
    <row r="25" spans="1:3" ht="15.75" thickBot="1" x14ac:dyDescent="0.3">
      <c r="A25" s="35" t="s">
        <v>79</v>
      </c>
      <c r="B25" s="36" t="s">
        <v>80</v>
      </c>
      <c r="C25" s="37"/>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activeCell="L26" activeCellId="6" sqref="L29 O3 B2:C2 Q8 Q8 L34 L26:M26"/>
    </sheetView>
  </sheetViews>
  <sheetFormatPr defaultColWidth="9.140625" defaultRowHeight="11.25" x14ac:dyDescent="0.2"/>
  <cols>
    <col min="1" max="1" width="3.5703125" style="27" customWidth="1"/>
    <col min="2" max="2" width="4.42578125" style="10" customWidth="1"/>
    <col min="3" max="3" width="10.5703125" style="10" customWidth="1"/>
    <col min="4" max="5" width="10" style="10" customWidth="1"/>
    <col min="6" max="6" width="74.140625" style="10" customWidth="1"/>
    <col min="7" max="7" width="9" style="11" customWidth="1"/>
    <col min="8" max="8" width="13" style="11" customWidth="1"/>
    <col min="9" max="10" width="9" style="11" customWidth="1"/>
    <col min="11" max="12" width="12.85546875" style="11" customWidth="1"/>
    <col min="13" max="16384" width="9.140625" style="10"/>
  </cols>
  <sheetData>
    <row r="1" spans="1:12" s="1" customFormat="1" ht="13.5" customHeight="1" thickBot="1" x14ac:dyDescent="0.3">
      <c r="A1" s="7" t="s">
        <v>6</v>
      </c>
      <c r="B1" s="55"/>
      <c r="C1" s="56"/>
      <c r="D1" s="56"/>
      <c r="E1" s="56"/>
      <c r="F1" s="57"/>
      <c r="G1" s="56"/>
      <c r="H1" s="61"/>
      <c r="I1" s="61"/>
      <c r="J1" s="61"/>
      <c r="K1" s="62"/>
      <c r="L1" s="63">
        <f>ROUND((ROUND(H1,3))*(ROUND(K1,2)),2)</f>
        <v>0</v>
      </c>
    </row>
    <row r="2" spans="1:12" s="1" customFormat="1" ht="12.75" customHeight="1" x14ac:dyDescent="0.25">
      <c r="A2" s="7" t="s">
        <v>5</v>
      </c>
      <c r="B2" s="15"/>
      <c r="C2" s="12"/>
      <c r="D2" s="12"/>
      <c r="E2" s="12"/>
      <c r="F2" s="58"/>
      <c r="G2" s="8"/>
      <c r="H2" s="8"/>
      <c r="I2" s="8"/>
      <c r="J2" s="8"/>
      <c r="K2" s="8"/>
      <c r="L2" s="16"/>
    </row>
    <row r="3" spans="1:12" s="1" customFormat="1" ht="12.75" customHeight="1" x14ac:dyDescent="0.25">
      <c r="A3" s="7" t="s">
        <v>7</v>
      </c>
      <c r="B3" s="15"/>
      <c r="C3" s="12"/>
      <c r="D3" s="12"/>
      <c r="E3" s="12"/>
      <c r="F3" s="59"/>
      <c r="G3" s="8"/>
      <c r="H3" s="8"/>
      <c r="I3" s="8"/>
      <c r="J3" s="8"/>
      <c r="K3" s="8"/>
      <c r="L3" s="16"/>
    </row>
    <row r="4" spans="1:12" s="1" customFormat="1" ht="12.75" customHeight="1" thickBot="1" x14ac:dyDescent="0.3">
      <c r="A4" s="7" t="s">
        <v>8</v>
      </c>
      <c r="B4" s="17"/>
      <c r="C4" s="14"/>
      <c r="D4" s="14"/>
      <c r="E4" s="14"/>
      <c r="F4" s="60"/>
      <c r="G4" s="9"/>
      <c r="H4" s="9"/>
      <c r="I4" s="9"/>
      <c r="J4" s="9"/>
      <c r="K4" s="9"/>
      <c r="L4" s="18"/>
    </row>
    <row r="5" spans="1:12" s="1" customFormat="1" ht="48" customHeight="1" thickBot="1" x14ac:dyDescent="0.3">
      <c r="A5" s="7"/>
      <c r="B5" s="12"/>
      <c r="C5" s="12"/>
      <c r="D5" s="12"/>
      <c r="E5" s="12"/>
      <c r="F5" s="21"/>
      <c r="G5" s="8"/>
      <c r="H5" s="8"/>
      <c r="I5" s="8"/>
      <c r="J5" s="8"/>
      <c r="K5" s="8"/>
      <c r="L5" s="9"/>
    </row>
    <row r="6" spans="1:12" s="7" customFormat="1" ht="12.75" thickBot="1" x14ac:dyDescent="0.3">
      <c r="B6" s="22" t="s">
        <v>85</v>
      </c>
      <c r="C6" s="23"/>
      <c r="D6" s="6"/>
      <c r="E6" s="6"/>
      <c r="F6" s="6" t="s">
        <v>9</v>
      </c>
      <c r="G6" s="23"/>
      <c r="H6" s="23"/>
      <c r="I6" s="23"/>
      <c r="J6" s="23"/>
      <c r="K6" s="23"/>
      <c r="L6" s="24"/>
    </row>
    <row r="7" spans="1:12" s="7" customFormat="1" x14ac:dyDescent="0.25">
      <c r="G7" s="25"/>
      <c r="H7" s="25"/>
      <c r="I7" s="25"/>
      <c r="J7" s="25"/>
      <c r="K7" s="25"/>
      <c r="L7" s="25"/>
    </row>
    <row r="8" spans="1:12" s="1" customFormat="1" x14ac:dyDescent="0.25">
      <c r="A8" s="7"/>
      <c r="G8" s="26"/>
      <c r="H8" s="26"/>
      <c r="I8" s="26"/>
      <c r="J8" s="26"/>
      <c r="K8" s="26"/>
      <c r="L8" s="26"/>
    </row>
    <row r="9" spans="1:12" s="1" customFormat="1" x14ac:dyDescent="0.25">
      <c r="A9" s="7"/>
      <c r="G9" s="26"/>
      <c r="H9" s="26"/>
      <c r="I9" s="26"/>
      <c r="J9" s="26"/>
      <c r="K9" s="26"/>
      <c r="L9" s="26"/>
    </row>
    <row r="10" spans="1:12" s="1" customFormat="1" x14ac:dyDescent="0.25">
      <c r="A10" s="7"/>
      <c r="G10" s="26"/>
      <c r="H10" s="26"/>
      <c r="I10" s="26"/>
      <c r="J10" s="26"/>
      <c r="K10" s="26"/>
      <c r="L10" s="26"/>
    </row>
    <row r="11" spans="1:12" s="1" customFormat="1" x14ac:dyDescent="0.25">
      <c r="A11" s="7"/>
      <c r="G11" s="26"/>
      <c r="H11" s="26"/>
      <c r="I11" s="26"/>
      <c r="J11" s="26"/>
      <c r="K11" s="26"/>
      <c r="L11" s="26"/>
    </row>
    <row r="12" spans="1:12" s="1" customFormat="1" x14ac:dyDescent="0.25">
      <c r="A12" s="7"/>
      <c r="G12" s="26"/>
      <c r="H12" s="26"/>
      <c r="I12" s="26"/>
      <c r="J12" s="26"/>
      <c r="K12" s="26"/>
      <c r="L12" s="26"/>
    </row>
    <row r="13" spans="1:12" s="1" customFormat="1" x14ac:dyDescent="0.25">
      <c r="A13" s="7"/>
      <c r="G13" s="26"/>
      <c r="H13" s="26"/>
      <c r="I13" s="26"/>
      <c r="J13" s="26"/>
      <c r="K13" s="26"/>
      <c r="L13" s="26"/>
    </row>
    <row r="14" spans="1:12" s="1" customFormat="1" x14ac:dyDescent="0.25">
      <c r="A14" s="7"/>
      <c r="G14" s="26"/>
      <c r="H14" s="26"/>
      <c r="I14" s="26"/>
      <c r="J14" s="26"/>
      <c r="K14" s="26"/>
      <c r="L14" s="26"/>
    </row>
    <row r="15" spans="1:12" s="1" customFormat="1" x14ac:dyDescent="0.25">
      <c r="A15" s="7"/>
      <c r="G15" s="26"/>
      <c r="H15" s="26"/>
      <c r="I15" s="26"/>
      <c r="J15" s="26"/>
      <c r="K15" s="26"/>
      <c r="L15" s="26"/>
    </row>
    <row r="16" spans="1:12" s="1" customFormat="1" x14ac:dyDescent="0.25">
      <c r="A16" s="7"/>
      <c r="G16" s="26"/>
      <c r="H16" s="26"/>
      <c r="I16" s="26"/>
      <c r="J16" s="26"/>
      <c r="K16" s="26"/>
      <c r="L16" s="26"/>
    </row>
    <row r="17" spans="1:12" s="1" customFormat="1" x14ac:dyDescent="0.25">
      <c r="A17" s="7"/>
      <c r="G17" s="26"/>
      <c r="H17" s="26"/>
      <c r="I17" s="26"/>
      <c r="J17" s="26"/>
      <c r="K17" s="26"/>
      <c r="L17" s="26"/>
    </row>
    <row r="18" spans="1:12" s="1" customFormat="1" x14ac:dyDescent="0.25">
      <c r="A18" s="7"/>
      <c r="G18" s="26"/>
      <c r="H18" s="26"/>
      <c r="I18" s="26"/>
      <c r="J18" s="26"/>
      <c r="K18" s="26"/>
      <c r="L18" s="26"/>
    </row>
    <row r="19" spans="1:12" s="1" customFormat="1" x14ac:dyDescent="0.25">
      <c r="A19" s="7"/>
      <c r="G19" s="26"/>
      <c r="H19" s="26"/>
      <c r="I19" s="26"/>
      <c r="J19" s="26"/>
      <c r="K19" s="26"/>
      <c r="L19" s="26"/>
    </row>
    <row r="20" spans="1:12" s="1" customFormat="1" x14ac:dyDescent="0.25">
      <c r="A20" s="7"/>
      <c r="G20" s="26"/>
      <c r="H20" s="26"/>
      <c r="I20" s="26"/>
      <c r="J20" s="26"/>
      <c r="K20" s="26"/>
      <c r="L20" s="26"/>
    </row>
    <row r="21" spans="1:12" s="1" customFormat="1" x14ac:dyDescent="0.25">
      <c r="A21" s="7"/>
      <c r="G21" s="26"/>
      <c r="H21" s="26"/>
      <c r="I21" s="26"/>
      <c r="J21" s="26"/>
      <c r="K21" s="26"/>
      <c r="L21" s="26"/>
    </row>
    <row r="22" spans="1:12" s="1" customFormat="1" x14ac:dyDescent="0.25">
      <c r="A22" s="7"/>
      <c r="G22" s="26"/>
      <c r="H22" s="26"/>
      <c r="I22" s="26"/>
      <c r="J22" s="26"/>
      <c r="K22" s="26"/>
      <c r="L22" s="26"/>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B14"/>
  <sheetViews>
    <sheetView workbookViewId="0">
      <selection activeCell="B15" sqref="B15"/>
    </sheetView>
  </sheetViews>
  <sheetFormatPr defaultRowHeight="15" x14ac:dyDescent="0.25"/>
  <cols>
    <col min="1" max="1" width="10.5703125" customWidth="1"/>
  </cols>
  <sheetData>
    <row r="1" spans="1:2" x14ac:dyDescent="0.25">
      <c r="A1" t="s">
        <v>81</v>
      </c>
    </row>
    <row r="2" spans="1:2" x14ac:dyDescent="0.25">
      <c r="A2" s="54">
        <v>43013</v>
      </c>
      <c r="B2" t="s">
        <v>82</v>
      </c>
    </row>
    <row r="3" spans="1:2" x14ac:dyDescent="0.25">
      <c r="B3" t="s">
        <v>83</v>
      </c>
    </row>
    <row r="4" spans="1:2" x14ac:dyDescent="0.25">
      <c r="B4" t="s">
        <v>84</v>
      </c>
    </row>
    <row r="5" spans="1:2" x14ac:dyDescent="0.25">
      <c r="B5" t="s">
        <v>86</v>
      </c>
    </row>
    <row r="6" spans="1:2" x14ac:dyDescent="0.25">
      <c r="B6" t="s">
        <v>87</v>
      </c>
    </row>
    <row r="7" spans="1:2" x14ac:dyDescent="0.25">
      <c r="B7" t="s">
        <v>88</v>
      </c>
    </row>
    <row r="9" spans="1:2" x14ac:dyDescent="0.25">
      <c r="A9" s="54">
        <v>43017</v>
      </c>
      <c r="B9" t="s">
        <v>90</v>
      </c>
    </row>
    <row r="10" spans="1:2" x14ac:dyDescent="0.25">
      <c r="B10" t="s">
        <v>91</v>
      </c>
    </row>
    <row r="11" spans="1:2" x14ac:dyDescent="0.25">
      <c r="B11" t="s">
        <v>92</v>
      </c>
    </row>
    <row r="13" spans="1:2" x14ac:dyDescent="0.25">
      <c r="A13" s="54">
        <v>43026</v>
      </c>
      <c r="B13" t="s">
        <v>94</v>
      </c>
    </row>
    <row r="14" spans="1:2" x14ac:dyDescent="0.25">
      <c r="B14" t="s">
        <v>95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SOPS</vt:lpstr>
      <vt:lpstr>Kategorie monitoringu</vt:lpstr>
      <vt:lpstr>hide</vt:lpstr>
      <vt:lpstr>změny</vt:lpstr>
      <vt:lpstr>SOPS!Oblast_tisku</vt:lpstr>
      <vt:lpstr>SOPS!Print_Area</vt:lpstr>
      <vt:lpstr>SOPS!Print_Titles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SUDOP PRAHA a.s.</cp:lastModifiedBy>
  <cp:lastPrinted>2019-03-06T09:25:11Z</cp:lastPrinted>
  <dcterms:created xsi:type="dcterms:W3CDTF">2015-03-16T09:47:49Z</dcterms:created>
  <dcterms:modified xsi:type="dcterms:W3CDTF">2019-06-24T10:46:49Z</dcterms:modified>
</cp:coreProperties>
</file>